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Publishing\"/>
    </mc:Choice>
  </mc:AlternateContent>
  <xr:revisionPtr revIDLastSave="0" documentId="13_ncr:1_{DF77D4CD-6996-4095-8076-B7D1259335B2}"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26" i="95"/>
  <c r="C10" i="95"/>
  <c r="B1" i="123"/>
  <c r="C12" i="95"/>
  <c r="C14" i="95" s="1"/>
  <c r="C13" i="95"/>
  <c r="C22" i="95" l="1"/>
  <c r="C8" i="95"/>
  <c r="C31" i="95"/>
  <c r="B2" i="123"/>
  <c r="C32" i="95" l="1"/>
  <c r="C34" i="95"/>
  <c r="B11" i="121"/>
  <c r="B1" i="122"/>
  <c r="B1" i="121"/>
  <c r="F12" i="122"/>
  <c r="F11" i="122"/>
  <c r="F10" i="122"/>
  <c r="F9" i="122"/>
  <c r="E9" i="122"/>
  <c r="D9" i="122"/>
  <c r="C9" i="122"/>
  <c r="B9" i="122"/>
  <c r="B7" i="121" l="1"/>
  <c r="B6" i="121" s="1"/>
  <c r="B21" i="121" s="1"/>
  <c r="B16" i="121" l="1"/>
  <c r="B14" i="121" s="1"/>
  <c r="B23" i="121" s="1"/>
  <c r="B22"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<sst xmlns="http://schemas.openxmlformats.org/spreadsheetml/2006/main" count="1271" uniqueCount="781">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</sst>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45930</v>
      </c>
    </row>
    <row r="3" spans="1:3" s="2" customFormat="1" ht="15.75" customHeight="1"/>
    <row r="4" spans="1:3" ht="13.8" thickBot="1">
      <c r="A4" s="4" t="s">
        <v>143</v>
      </c>
      <c r="B4" s="85" t="s">
        <v>142</v>
      </c>
    </row>
    <row r="5" spans="1:3">
      <c r="A5" s="44" t="s">
        <v>6</v>
      </c>
      <c r="B5" s="45"/>
      <c r="C5" s="46" t="s">
        <v>35</v>
      </c>
    </row>
    <row r="6" spans="1:3">
      <c r="A6" s="47">
        <v>1</v>
      </c>
      <c r="B6" s="48" t="s">
        <v>141</v>
      </c>
      <c r="C6" s="49">
        <v>294962249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173590249</v>
      </c>
    </row>
    <row r="12" spans="1:3" s="24" customFormat="1">
      <c r="A12" s="47">
        <v>7</v>
      </c>
      <c r="B12" s="48" t="s">
        <v>135</v>
      </c>
      <c r="C12" s="54">
        <v>35906200.803066537</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35146843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759357.80306653748</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259056048.19693345</v>
      </c>
    </row>
    <row r="30" spans="1:3" s="24" customFormat="1">
      <c r="A30" s="62"/>
      <c r="B30" s="63"/>
      <c r="C30" s="56">
        <v>0</v>
      </c>
    </row>
    <row r="31" spans="1:3" s="24" customFormat="1">
      <c r="A31" s="62">
        <v>25</v>
      </c>
      <c r="B31" s="61" t="s">
        <v>119</v>
      </c>
      <c r="C31" s="54">
        <v>35214400</v>
      </c>
    </row>
    <row r="32" spans="1:3" s="24" customFormat="1">
      <c r="A32" s="62">
        <v>26</v>
      </c>
      <c r="B32" s="52" t="s">
        <v>118</v>
      </c>
      <c r="C32" s="64">
        <v>35214400</v>
      </c>
    </row>
    <row r="33" spans="1:3" s="24" customFormat="1">
      <c r="A33" s="62">
        <v>27</v>
      </c>
      <c r="B33" s="65" t="s">
        <v>179</v>
      </c>
      <c r="C33" s="56">
        <v>0</v>
      </c>
    </row>
    <row r="34" spans="1:3" s="24" customFormat="1">
      <c r="A34" s="62">
        <v>28</v>
      </c>
      <c r="B34" s="65" t="s">
        <v>117</v>
      </c>
      <c r="C34" s="56">
        <v>35214400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35214400</v>
      </c>
    </row>
    <row r="43" spans="1:3" s="24" customFormat="1">
      <c r="A43" s="62"/>
      <c r="B43" s="63"/>
      <c r="C43" s="56">
        <v>0</v>
      </c>
    </row>
    <row r="44" spans="1:3" s="24" customFormat="1">
      <c r="A44" s="62">
        <v>37</v>
      </c>
      <c r="B44" s="66" t="s">
        <v>109</v>
      </c>
      <c r="C44" s="54">
        <v>71478840.560000002</v>
      </c>
    </row>
    <row r="45" spans="1:3" s="24" customFormat="1">
      <c r="A45" s="62">
        <v>38</v>
      </c>
      <c r="B45" s="52" t="s">
        <v>108</v>
      </c>
      <c r="C45" s="56">
        <v>71478840.560000002</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71478840.560000002</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45930</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76194402.587677896</v>
      </c>
    </row>
    <row r="8" spans="1:4" s="209" customFormat="1">
      <c r="A8" s="205" t="s">
        <v>260</v>
      </c>
      <c r="B8" s="228" t="s">
        <v>275</v>
      </c>
      <c r="C8" s="223">
        <v>0.06</v>
      </c>
      <c r="D8" s="224">
        <v>101592536.78357051</v>
      </c>
    </row>
    <row r="9" spans="1:4" s="209" customFormat="1">
      <c r="A9" s="205" t="s">
        <v>261</v>
      </c>
      <c r="B9" s="228" t="s">
        <v>276</v>
      </c>
      <c r="C9" s="223">
        <v>0.08</v>
      </c>
      <c r="D9" s="224">
        <v>135456715.71142736</v>
      </c>
    </row>
    <row r="10" spans="1:4" s="209" customFormat="1">
      <c r="A10" s="203" t="s">
        <v>262</v>
      </c>
      <c r="B10" s="227" t="s">
        <v>277</v>
      </c>
      <c r="C10" s="227"/>
      <c r="D10" s="227"/>
    </row>
    <row r="11" spans="1:4" s="210" customFormat="1">
      <c r="A11" s="206" t="s">
        <v>263</v>
      </c>
      <c r="B11" s="222" t="s">
        <v>328</v>
      </c>
      <c r="C11" s="223">
        <v>2.5000000000000001E-2</v>
      </c>
      <c r="D11" s="224">
        <v>42330223.659821056</v>
      </c>
    </row>
    <row r="12" spans="1:4" s="210" customFormat="1">
      <c r="A12" s="206" t="s">
        <v>264</v>
      </c>
      <c r="B12" s="222" t="s">
        <v>278</v>
      </c>
      <c r="C12" s="223">
        <v>5.0000000000000001E-3</v>
      </c>
      <c r="D12" s="224">
        <v>8466044.73196421</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6.0805045773924177E-2</v>
      </c>
      <c r="D15" s="224">
        <v>102955647.49023469</v>
      </c>
    </row>
    <row r="16" spans="1:4" s="210" customFormat="1">
      <c r="A16" s="206">
        <v>3.2</v>
      </c>
      <c r="B16" s="222" t="s">
        <v>285</v>
      </c>
      <c r="C16" s="223">
        <v>7.0070804434729184E-2</v>
      </c>
      <c r="D16" s="224">
        <v>118644512.94982669</v>
      </c>
    </row>
    <row r="17" spans="1:4" s="209" customFormat="1">
      <c r="A17" s="206">
        <v>3.3</v>
      </c>
      <c r="B17" s="222" t="s">
        <v>286</v>
      </c>
      <c r="C17" s="223">
        <v>8.2262592146314706E-2</v>
      </c>
      <c r="D17" s="224">
        <v>139287756.97560561</v>
      </c>
    </row>
    <row r="18" spans="1:4" s="138" customFormat="1" ht="12.75" customHeight="1">
      <c r="A18" s="230"/>
      <c r="B18" s="231" t="s">
        <v>325</v>
      </c>
      <c r="C18" s="226" t="s">
        <v>270</v>
      </c>
      <c r="D18" s="229" t="s">
        <v>271</v>
      </c>
    </row>
    <row r="19" spans="1:4" s="209" customFormat="1">
      <c r="A19" s="207">
        <v>4</v>
      </c>
      <c r="B19" s="222" t="s">
        <v>280</v>
      </c>
      <c r="C19" s="225">
        <v>0.13580504577392419</v>
      </c>
      <c r="D19" s="224">
        <v>229946318.46969786</v>
      </c>
    </row>
    <row r="20" spans="1:4" s="209" customFormat="1">
      <c r="A20" s="207">
        <v>5</v>
      </c>
      <c r="B20" s="222" t="s">
        <v>90</v>
      </c>
      <c r="C20" s="225">
        <v>0.16007080443472918</v>
      </c>
      <c r="D20" s="224">
        <v>271033318.12518245</v>
      </c>
    </row>
    <row r="21" spans="1:4" s="209" customFormat="1" ht="14.4" thickBot="1">
      <c r="A21" s="211" t="s">
        <v>267</v>
      </c>
      <c r="B21" s="212" t="s">
        <v>281</v>
      </c>
      <c r="C21" s="225">
        <v>0.19226259214631472</v>
      </c>
      <c r="D21" s="224">
        <v>325540741.07881826</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45930</v>
      </c>
    </row>
    <row r="3" spans="1:3">
      <c r="A3" s="486" t="s">
        <v>687</v>
      </c>
      <c r="B3" s="487" t="s">
        <v>688</v>
      </c>
    </row>
    <row r="4" spans="1:3" ht="15" thickBot="1"/>
    <row r="5" spans="1:3">
      <c r="A5" s="488"/>
      <c r="B5" s="489" t="s">
        <v>689</v>
      </c>
      <c r="C5" s="490"/>
    </row>
    <row r="6" spans="1:3">
      <c r="A6" s="491" t="s">
        <v>690</v>
      </c>
      <c r="B6" s="492">
        <f>SUM(B7,B11)</f>
        <v>365749288.75693345</v>
      </c>
      <c r="C6" s="490"/>
    </row>
    <row r="7" spans="1:3" ht="15.6">
      <c r="A7" s="491" t="s">
        <v>691</v>
      </c>
      <c r="B7" s="492">
        <f>SUM(B8:B10)</f>
        <v>365749288.75693345</v>
      </c>
      <c r="C7" s="490"/>
    </row>
    <row r="8" spans="1:3">
      <c r="A8" s="493" t="s">
        <v>692</v>
      </c>
      <c r="B8" s="494">
        <v>259056048.19693345</v>
      </c>
      <c r="C8" s="490"/>
    </row>
    <row r="9" spans="1:3">
      <c r="A9" s="493" t="s">
        <v>693</v>
      </c>
      <c r="B9" s="494">
        <v>35214400</v>
      </c>
      <c r="C9" s="490"/>
    </row>
    <row r="10" spans="1:3">
      <c r="A10" s="493" t="s">
        <v>694</v>
      </c>
      <c r="B10" s="494">
        <v>71478840.560000002</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365749288.75693345</v>
      </c>
      <c r="C14" s="490"/>
    </row>
    <row r="15" spans="1:3">
      <c r="A15" s="496" t="s">
        <v>699</v>
      </c>
      <c r="B15" s="494">
        <v>0</v>
      </c>
      <c r="C15" s="490"/>
    </row>
    <row r="16" spans="1:3">
      <c r="A16" s="496" t="s">
        <v>700</v>
      </c>
      <c r="B16" s="495">
        <f>B7</f>
        <v>365749288.75693345</v>
      </c>
      <c r="C16" s="490"/>
    </row>
    <row r="17" spans="1:5">
      <c r="A17" s="491" t="s">
        <v>701</v>
      </c>
      <c r="B17" s="492"/>
      <c r="C17" s="490"/>
    </row>
    <row r="18" spans="1:5">
      <c r="A18" s="496" t="s">
        <v>702</v>
      </c>
      <c r="B18" s="494">
        <v>1693208946.3928421</v>
      </c>
      <c r="C18" s="490"/>
    </row>
    <row r="19" spans="1:5">
      <c r="A19" s="496" t="s">
        <v>703</v>
      </c>
      <c r="B19" s="494">
        <v>0</v>
      </c>
      <c r="C19" s="490"/>
    </row>
    <row r="20" spans="1:5">
      <c r="A20" s="491" t="s">
        <v>704</v>
      </c>
      <c r="B20" s="492"/>
      <c r="C20" s="490"/>
    </row>
    <row r="21" spans="1:5">
      <c r="A21" s="497" t="s">
        <v>705</v>
      </c>
      <c r="B21" s="498">
        <f>IFERROR(B6/B18,0)</f>
        <v>0.21600954184426793</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45930</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45930</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248865443.98000002</v>
      </c>
      <c r="D6" s="73"/>
      <c r="E6" s="74"/>
    </row>
    <row r="7" spans="1:6" ht="14.4">
      <c r="A7" s="293">
        <v>1.1000000000000001</v>
      </c>
      <c r="B7" s="295" t="s">
        <v>530</v>
      </c>
      <c r="C7" s="359">
        <v>58777036.930000007</v>
      </c>
      <c r="D7" s="75"/>
      <c r="E7" s="74"/>
    </row>
    <row r="8" spans="1:6" ht="14.4">
      <c r="A8" s="293">
        <v>1.2</v>
      </c>
      <c r="B8" s="295" t="s">
        <v>531</v>
      </c>
      <c r="C8" s="359">
        <v>160067569.84</v>
      </c>
      <c r="D8" s="75"/>
      <c r="E8" s="74"/>
    </row>
    <row r="9" spans="1:6" ht="14.4">
      <c r="A9" s="293">
        <v>1.3</v>
      </c>
      <c r="B9" s="295" t="s">
        <v>532</v>
      </c>
      <c r="C9" s="359">
        <v>30020837.209999997</v>
      </c>
      <c r="D9" s="75"/>
      <c r="E9" s="74"/>
    </row>
    <row r="10" spans="1:6" ht="14.4">
      <c r="A10" s="293">
        <v>2</v>
      </c>
      <c r="B10" s="296" t="s">
        <v>533</v>
      </c>
      <c r="C10" s="359">
        <v>116081.80000000005</v>
      </c>
      <c r="D10" s="75"/>
      <c r="E10" s="74"/>
    </row>
    <row r="11" spans="1:6" ht="14.4">
      <c r="A11" s="293">
        <v>2.1</v>
      </c>
      <c r="B11" s="297" t="s">
        <v>534</v>
      </c>
      <c r="C11" s="359">
        <v>116081.80000000005</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1830422286.4367943</v>
      </c>
      <c r="D18" s="75"/>
      <c r="E18" s="74"/>
    </row>
    <row r="19" spans="1:5" ht="14.4">
      <c r="A19" s="293">
        <v>6.1</v>
      </c>
      <c r="B19" s="301" t="s">
        <v>539</v>
      </c>
      <c r="C19" s="359">
        <v>217417075.02667168</v>
      </c>
      <c r="D19" s="75"/>
      <c r="E19" s="74"/>
    </row>
    <row r="20" spans="1:5" ht="14.4">
      <c r="A20" s="293">
        <v>6.2</v>
      </c>
      <c r="B20" s="302" t="s">
        <v>540</v>
      </c>
      <c r="C20" s="359">
        <v>1613005211.4101226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29934320</v>
      </c>
      <c r="D23" s="358"/>
      <c r="E23" s="74"/>
    </row>
    <row r="24" spans="1:5" ht="14.4">
      <c r="A24" s="293">
        <v>9.1</v>
      </c>
      <c r="B24" s="301" t="s">
        <v>545</v>
      </c>
      <c r="C24" s="359">
        <v>29934320</v>
      </c>
      <c r="D24" s="77"/>
      <c r="E24" s="74"/>
    </row>
    <row r="25" spans="1:5" ht="14.4">
      <c r="A25" s="293">
        <v>9.1999999999999993</v>
      </c>
      <c r="B25" s="301" t="s">
        <v>546</v>
      </c>
      <c r="C25" s="359">
        <v>0</v>
      </c>
      <c r="D25" s="356"/>
      <c r="E25" s="78"/>
    </row>
    <row r="26" spans="1:5" ht="14.4">
      <c r="A26" s="293">
        <v>10</v>
      </c>
      <c r="B26" s="299" t="s">
        <v>547</v>
      </c>
      <c r="C26" s="359">
        <v>35146843</v>
      </c>
      <c r="D26" s="457" t="s">
        <v>669</v>
      </c>
      <c r="E26" s="74"/>
    </row>
    <row r="27" spans="1:5" ht="14.4">
      <c r="A27" s="293">
        <v>10.1</v>
      </c>
      <c r="B27" s="301" t="s">
        <v>548</v>
      </c>
      <c r="C27" s="359">
        <v>20374000</v>
      </c>
      <c r="D27" s="75"/>
      <c r="E27" s="74"/>
    </row>
    <row r="28" spans="1:5" ht="14.4">
      <c r="A28" s="293">
        <v>10.199999999999999</v>
      </c>
      <c r="B28" s="301" t="s">
        <v>549</v>
      </c>
      <c r="C28" s="359">
        <v>14772843</v>
      </c>
      <c r="D28" s="75"/>
      <c r="E28" s="74"/>
    </row>
    <row r="29" spans="1:5" ht="14.4">
      <c r="A29" s="293">
        <v>11</v>
      </c>
      <c r="B29" s="299" t="s">
        <v>550</v>
      </c>
      <c r="C29" s="359">
        <v>1153767.5397264217</v>
      </c>
      <c r="D29" s="75"/>
      <c r="E29" s="74"/>
    </row>
    <row r="30" spans="1:5" ht="14.4">
      <c r="A30" s="293">
        <v>11.1</v>
      </c>
      <c r="B30" s="301" t="s">
        <v>551</v>
      </c>
      <c r="C30" s="359">
        <v>1153767.5397264217</v>
      </c>
      <c r="D30" s="75"/>
      <c r="E30" s="74"/>
    </row>
    <row r="31" spans="1:5" ht="14.4">
      <c r="A31" s="293">
        <v>11.2</v>
      </c>
      <c r="B31" s="301" t="s">
        <v>552</v>
      </c>
      <c r="C31" s="359">
        <v>0</v>
      </c>
      <c r="D31" s="75"/>
      <c r="E31" s="74"/>
    </row>
    <row r="32" spans="1:5" ht="14.4">
      <c r="A32" s="293">
        <v>13</v>
      </c>
      <c r="B32" s="299" t="s">
        <v>553</v>
      </c>
      <c r="C32" s="359">
        <v>52027811.088448539</v>
      </c>
      <c r="D32" s="75"/>
      <c r="E32" s="74"/>
    </row>
    <row r="33" spans="1:5" ht="14.4">
      <c r="A33" s="293">
        <v>13.1</v>
      </c>
      <c r="B33" s="304" t="s">
        <v>554</v>
      </c>
      <c r="C33" s="359">
        <v>41644647</v>
      </c>
      <c r="D33" s="75"/>
      <c r="E33" s="74"/>
    </row>
    <row r="34" spans="1:5" ht="14.4">
      <c r="A34" s="293">
        <v>13.2</v>
      </c>
      <c r="B34" s="304" t="s">
        <v>555</v>
      </c>
      <c r="C34" s="359">
        <v>0</v>
      </c>
      <c r="D34" s="77"/>
      <c r="E34" s="74"/>
    </row>
    <row r="35" spans="1:5" ht="14.4">
      <c r="A35" s="293">
        <v>14</v>
      </c>
      <c r="B35" s="305" t="s">
        <v>556</v>
      </c>
      <c r="C35" s="359">
        <v>2203169091.8449693</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0</v>
      </c>
      <c r="D39" s="75"/>
      <c r="E39" s="74"/>
    </row>
    <row r="40" spans="1:5" ht="14.4">
      <c r="A40" s="309">
        <v>17</v>
      </c>
      <c r="B40" s="296" t="s">
        <v>560</v>
      </c>
      <c r="C40" s="359">
        <v>1780668830.4157343</v>
      </c>
      <c r="D40" s="75"/>
      <c r="E40" s="74"/>
    </row>
    <row r="41" spans="1:5" ht="14.4">
      <c r="A41" s="309">
        <v>17.100000000000001</v>
      </c>
      <c r="B41" s="311" t="s">
        <v>561</v>
      </c>
      <c r="C41" s="359">
        <v>1323688053.8999937</v>
      </c>
      <c r="D41" s="75"/>
      <c r="E41" s="74"/>
    </row>
    <row r="42" spans="1:5" ht="14.4">
      <c r="A42" s="309">
        <v>17.2</v>
      </c>
      <c r="B42" s="312" t="s">
        <v>562</v>
      </c>
      <c r="C42" s="359">
        <v>433984775.58000004</v>
      </c>
      <c r="D42" s="75"/>
      <c r="E42" s="74"/>
    </row>
    <row r="43" spans="1:5" ht="14.4">
      <c r="A43" s="309">
        <v>17.3</v>
      </c>
      <c r="B43" s="347" t="s">
        <v>563</v>
      </c>
      <c r="C43" s="359">
        <v>0</v>
      </c>
      <c r="D43" s="77"/>
      <c r="E43" s="74"/>
    </row>
    <row r="44" spans="1:5" ht="14.4">
      <c r="A44" s="309">
        <v>17.399999999999999</v>
      </c>
      <c r="B44" s="348" t="s">
        <v>564</v>
      </c>
      <c r="C44" s="359">
        <v>22996000.935740456</v>
      </c>
      <c r="D44" s="349"/>
      <c r="E44" s="74"/>
    </row>
    <row r="45" spans="1:5" ht="14.4">
      <c r="A45" s="309">
        <v>18</v>
      </c>
      <c r="B45" s="320" t="s">
        <v>565</v>
      </c>
      <c r="C45" s="359">
        <v>359763.72301415121</v>
      </c>
      <c r="D45" s="355"/>
      <c r="E45" s="78"/>
    </row>
    <row r="46" spans="1:5" ht="14.4">
      <c r="A46" s="309">
        <v>19</v>
      </c>
      <c r="B46" s="320" t="s">
        <v>566</v>
      </c>
      <c r="C46" s="359">
        <v>3600940</v>
      </c>
      <c r="D46" s="350"/>
    </row>
    <row r="47" spans="1:5" ht="14.4">
      <c r="A47" s="309">
        <v>19.100000000000001</v>
      </c>
      <c r="B47" s="351" t="s">
        <v>567</v>
      </c>
      <c r="C47" s="359">
        <v>0</v>
      </c>
      <c r="D47" s="350"/>
    </row>
    <row r="48" spans="1:5" ht="14.4">
      <c r="A48" s="309">
        <v>19.2</v>
      </c>
      <c r="B48" s="351" t="s">
        <v>568</v>
      </c>
      <c r="C48" s="359">
        <v>3600940</v>
      </c>
      <c r="D48" s="350"/>
    </row>
    <row r="49" spans="1:4" ht="14.4">
      <c r="A49" s="309">
        <v>20</v>
      </c>
      <c r="B49" s="315" t="s">
        <v>569</v>
      </c>
      <c r="C49" s="359">
        <v>121127977.22</v>
      </c>
      <c r="D49" s="457" t="s">
        <v>681</v>
      </c>
    </row>
    <row r="50" spans="1:4" ht="14.4">
      <c r="A50" s="309">
        <v>21</v>
      </c>
      <c r="B50" s="352" t="s">
        <v>570</v>
      </c>
      <c r="C50" s="359">
        <v>2449333.7599999993</v>
      </c>
      <c r="D50" s="350"/>
    </row>
    <row r="51" spans="1:4" ht="14.4">
      <c r="A51" s="309">
        <v>21.1</v>
      </c>
      <c r="B51" s="312" t="s">
        <v>571</v>
      </c>
      <c r="C51" s="359">
        <v>0</v>
      </c>
      <c r="D51" s="350"/>
    </row>
    <row r="52" spans="1:4" ht="14.4">
      <c r="A52" s="309">
        <v>22</v>
      </c>
      <c r="B52" s="316" t="s">
        <v>572</v>
      </c>
      <c r="C52" s="359">
        <v>1908206845.1187482</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173590249</v>
      </c>
      <c r="D66" s="457" t="s">
        <v>683</v>
      </c>
    </row>
    <row r="67" spans="1:4" ht="14.4">
      <c r="A67" s="309">
        <v>31</v>
      </c>
      <c r="B67" s="354" t="s">
        <v>587</v>
      </c>
      <c r="C67" s="359">
        <v>294962249</v>
      </c>
      <c r="D67" s="350"/>
    </row>
    <row r="68" spans="1:4" ht="14.4">
      <c r="A68" s="309">
        <v>32</v>
      </c>
      <c r="B68" s="320" t="s">
        <v>588</v>
      </c>
      <c r="C68" s="359">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45930</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240608218.66802439</v>
      </c>
      <c r="D8" s="81">
        <v>0</v>
      </c>
      <c r="E8" s="81">
        <v>0</v>
      </c>
      <c r="F8" s="81">
        <v>0</v>
      </c>
      <c r="G8" s="81">
        <v>0</v>
      </c>
      <c r="H8" s="81">
        <v>0</v>
      </c>
      <c r="I8" s="81">
        <v>0</v>
      </c>
      <c r="J8" s="81">
        <v>0</v>
      </c>
      <c r="K8" s="81">
        <v>0</v>
      </c>
      <c r="L8" s="81">
        <v>0</v>
      </c>
      <c r="M8" s="81">
        <v>105869877.11</v>
      </c>
      <c r="N8" s="81">
        <v>0</v>
      </c>
      <c r="O8" s="81">
        <v>0</v>
      </c>
      <c r="P8" s="81">
        <v>0</v>
      </c>
      <c r="Q8" s="81">
        <v>0</v>
      </c>
      <c r="R8" s="81">
        <v>0</v>
      </c>
      <c r="S8" s="162">
        <v>105869877.11</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3094067.83</v>
      </c>
      <c r="F13" s="81">
        <v>0</v>
      </c>
      <c r="G13" s="81">
        <v>0</v>
      </c>
      <c r="H13" s="81">
        <v>0</v>
      </c>
      <c r="I13" s="81">
        <v>27193312.550000001</v>
      </c>
      <c r="J13" s="81">
        <v>0</v>
      </c>
      <c r="K13" s="81">
        <v>0</v>
      </c>
      <c r="L13" s="81">
        <v>0</v>
      </c>
      <c r="M13" s="81">
        <v>1006815</v>
      </c>
      <c r="N13" s="81">
        <v>0</v>
      </c>
      <c r="O13" s="81">
        <v>0</v>
      </c>
      <c r="P13" s="81">
        <v>0</v>
      </c>
      <c r="Q13" s="81">
        <v>0</v>
      </c>
      <c r="R13" s="81">
        <v>0</v>
      </c>
      <c r="S13" s="162">
        <v>15222284.841</v>
      </c>
    </row>
    <row r="14" spans="1:19">
      <c r="A14" s="80">
        <v>7</v>
      </c>
      <c r="B14" s="1" t="s">
        <v>56</v>
      </c>
      <c r="C14" s="81">
        <v>0</v>
      </c>
      <c r="D14" s="81">
        <v>0</v>
      </c>
      <c r="E14" s="81">
        <v>0</v>
      </c>
      <c r="F14" s="81">
        <v>0</v>
      </c>
      <c r="G14" s="81">
        <v>0</v>
      </c>
      <c r="H14" s="81">
        <v>0</v>
      </c>
      <c r="I14" s="81">
        <v>0</v>
      </c>
      <c r="J14" s="81">
        <v>0</v>
      </c>
      <c r="K14" s="81">
        <v>0</v>
      </c>
      <c r="L14" s="81">
        <v>0</v>
      </c>
      <c r="M14" s="81">
        <v>714716602.05027747</v>
      </c>
      <c r="N14" s="81">
        <v>40124137.567457475</v>
      </c>
      <c r="O14" s="81">
        <v>0</v>
      </c>
      <c r="P14" s="81">
        <v>0</v>
      </c>
      <c r="Q14" s="81">
        <v>0</v>
      </c>
      <c r="R14" s="81">
        <v>0</v>
      </c>
      <c r="S14" s="162">
        <v>754840739.61773491</v>
      </c>
    </row>
    <row r="15" spans="1:19">
      <c r="A15" s="80">
        <v>8</v>
      </c>
      <c r="B15" s="1" t="s">
        <v>57</v>
      </c>
      <c r="C15" s="81">
        <v>0</v>
      </c>
      <c r="D15" s="81">
        <v>0</v>
      </c>
      <c r="E15" s="81">
        <v>0</v>
      </c>
      <c r="F15" s="81">
        <v>0</v>
      </c>
      <c r="G15" s="81">
        <v>0</v>
      </c>
      <c r="H15" s="81">
        <v>0</v>
      </c>
      <c r="I15" s="81">
        <v>0</v>
      </c>
      <c r="J15" s="81">
        <v>0</v>
      </c>
      <c r="K15" s="81">
        <v>694000960.94420028</v>
      </c>
      <c r="L15" s="81">
        <v>16194880.150808545</v>
      </c>
      <c r="M15" s="81">
        <v>0</v>
      </c>
      <c r="N15" s="81">
        <v>0</v>
      </c>
      <c r="O15" s="81">
        <v>0</v>
      </c>
      <c r="P15" s="81">
        <v>0</v>
      </c>
      <c r="Q15" s="81">
        <v>0</v>
      </c>
      <c r="R15" s="81">
        <v>0</v>
      </c>
      <c r="S15" s="162">
        <v>532646880.82125664</v>
      </c>
    </row>
    <row r="16" spans="1:19">
      <c r="A16" s="80">
        <v>9</v>
      </c>
      <c r="B16" s="1" t="s">
        <v>58</v>
      </c>
      <c r="C16" s="81">
        <v>0</v>
      </c>
      <c r="D16" s="81">
        <v>0</v>
      </c>
      <c r="E16" s="81">
        <v>0</v>
      </c>
      <c r="F16" s="81">
        <v>0</v>
      </c>
      <c r="G16" s="81">
        <v>199722625.80366433</v>
      </c>
      <c r="H16" s="81">
        <v>938628.11519999977</v>
      </c>
      <c r="I16" s="81">
        <v>0</v>
      </c>
      <c r="J16" s="81">
        <v>0</v>
      </c>
      <c r="K16" s="81">
        <v>0</v>
      </c>
      <c r="L16" s="81">
        <v>0</v>
      </c>
      <c r="M16" s="81">
        <v>0</v>
      </c>
      <c r="N16" s="81">
        <v>0</v>
      </c>
      <c r="O16" s="81">
        <v>0</v>
      </c>
      <c r="P16" s="81">
        <v>0</v>
      </c>
      <c r="Q16" s="81">
        <v>0</v>
      </c>
      <c r="R16" s="81">
        <v>0</v>
      </c>
      <c r="S16" s="162">
        <v>70231438.87160252</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35571579.422820032</v>
      </c>
      <c r="P17" s="81">
        <v>0</v>
      </c>
      <c r="Q17" s="81">
        <v>0</v>
      </c>
      <c r="R17" s="81">
        <v>0</v>
      </c>
      <c r="S17" s="162">
        <v>53357369.134230047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58763745.840000004</v>
      </c>
      <c r="D21" s="81">
        <v>0</v>
      </c>
      <c r="E21" s="81">
        <v>13291.09</v>
      </c>
      <c r="F21" s="81">
        <v>0</v>
      </c>
      <c r="G21" s="81">
        <v>0</v>
      </c>
      <c r="H21" s="81">
        <v>0</v>
      </c>
      <c r="I21" s="81">
        <v>0</v>
      </c>
      <c r="J21" s="81">
        <v>0</v>
      </c>
      <c r="K21" s="81">
        <v>0</v>
      </c>
      <c r="L21" s="81">
        <v>0</v>
      </c>
      <c r="M21" s="81">
        <v>81935100.539761633</v>
      </c>
      <c r="N21" s="81">
        <v>0</v>
      </c>
      <c r="O21" s="81">
        <v>0</v>
      </c>
      <c r="P21" s="81">
        <v>0</v>
      </c>
      <c r="Q21" s="81">
        <v>5526054</v>
      </c>
      <c r="R21" s="81">
        <v>0</v>
      </c>
      <c r="S21" s="162">
        <v>95752893.757761627</v>
      </c>
    </row>
    <row r="22" spans="1:19" ht="13.8" thickBot="1">
      <c r="A22" s="82"/>
      <c r="B22" s="83" t="s">
        <v>64</v>
      </c>
      <c r="C22" s="84">
        <v>299371964.50802439</v>
      </c>
      <c r="D22" s="84">
        <v>0</v>
      </c>
      <c r="E22" s="84">
        <v>3107358.92</v>
      </c>
      <c r="F22" s="84">
        <v>0</v>
      </c>
      <c r="G22" s="84">
        <v>199722625.80366433</v>
      </c>
      <c r="H22" s="84">
        <v>938628.11519999977</v>
      </c>
      <c r="I22" s="84">
        <v>27193312.550000001</v>
      </c>
      <c r="J22" s="84">
        <v>0</v>
      </c>
      <c r="K22" s="84">
        <v>694000960.94420028</v>
      </c>
      <c r="L22" s="84">
        <v>16194880.150808545</v>
      </c>
      <c r="M22" s="84">
        <v>903528394.70003915</v>
      </c>
      <c r="N22" s="84">
        <v>40124137.567457475</v>
      </c>
      <c r="O22" s="84">
        <v>35571579.422820032</v>
      </c>
      <c r="P22" s="84">
        <v>0</v>
      </c>
      <c r="Q22" s="84">
        <v>5526054</v>
      </c>
      <c r="R22" s="84">
        <v>0</v>
      </c>
      <c r="S22" s="163">
        <v>1627921484.1535859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45930</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29729911.769750003</v>
      </c>
      <c r="E13" s="93">
        <v>0</v>
      </c>
      <c r="F13" s="93">
        <v>0</v>
      </c>
      <c r="G13" s="93">
        <v>0</v>
      </c>
      <c r="H13" s="93">
        <v>0</v>
      </c>
      <c r="I13" s="93">
        <v>0</v>
      </c>
      <c r="J13" s="93">
        <v>0</v>
      </c>
      <c r="K13" s="93">
        <v>0</v>
      </c>
      <c r="L13" s="93">
        <v>0</v>
      </c>
      <c r="M13" s="93">
        <v>18902866.081226446</v>
      </c>
      <c r="N13" s="93">
        <v>0</v>
      </c>
      <c r="O13" s="93">
        <v>739956.5</v>
      </c>
      <c r="P13" s="93">
        <v>0</v>
      </c>
      <c r="Q13" s="93">
        <v>0</v>
      </c>
      <c r="R13" s="93">
        <v>0</v>
      </c>
      <c r="S13" s="93">
        <v>0</v>
      </c>
      <c r="T13" s="93">
        <v>47126809.509626448</v>
      </c>
      <c r="U13" s="93">
        <v>2245924.8413499999</v>
      </c>
      <c r="V13" s="95">
        <f t="shared" si="0"/>
        <v>49372734.350976452</v>
      </c>
    </row>
    <row r="14" spans="1:22">
      <c r="A14" s="92">
        <v>8</v>
      </c>
      <c r="B14" s="1" t="s">
        <v>57</v>
      </c>
      <c r="C14" s="93">
        <v>0</v>
      </c>
      <c r="D14" s="93">
        <v>5696629.0397499995</v>
      </c>
      <c r="E14" s="93">
        <v>0</v>
      </c>
      <c r="F14" s="93">
        <v>0</v>
      </c>
      <c r="G14" s="93">
        <v>0</v>
      </c>
      <c r="H14" s="93">
        <v>0</v>
      </c>
      <c r="I14" s="93">
        <v>0</v>
      </c>
      <c r="J14" s="93">
        <v>0</v>
      </c>
      <c r="K14" s="93">
        <v>0</v>
      </c>
      <c r="L14" s="93">
        <v>0</v>
      </c>
      <c r="M14" s="93">
        <v>7347605.0064172102</v>
      </c>
      <c r="N14" s="93">
        <v>0</v>
      </c>
      <c r="O14" s="93">
        <v>22744104.909949038</v>
      </c>
      <c r="P14" s="93">
        <v>0</v>
      </c>
      <c r="Q14" s="93">
        <v>0</v>
      </c>
      <c r="R14" s="93">
        <v>0</v>
      </c>
      <c r="S14" s="93">
        <v>0</v>
      </c>
      <c r="T14" s="93">
        <v>35160061.32396625</v>
      </c>
      <c r="U14" s="93">
        <v>628277.63214999996</v>
      </c>
      <c r="V14" s="95">
        <f t="shared" si="0"/>
        <v>35788338.956116244</v>
      </c>
    </row>
    <row r="15" spans="1:22">
      <c r="A15" s="92">
        <v>9</v>
      </c>
      <c r="B15" s="1" t="s">
        <v>58</v>
      </c>
      <c r="C15" s="93">
        <v>0</v>
      </c>
      <c r="D15" s="93">
        <v>0</v>
      </c>
      <c r="E15" s="93">
        <v>0</v>
      </c>
      <c r="F15" s="93">
        <v>0</v>
      </c>
      <c r="G15" s="93">
        <v>0</v>
      </c>
      <c r="H15" s="93">
        <v>0</v>
      </c>
      <c r="I15" s="93">
        <v>0</v>
      </c>
      <c r="J15" s="93">
        <v>0</v>
      </c>
      <c r="K15" s="93">
        <v>0</v>
      </c>
      <c r="L15" s="93">
        <v>0</v>
      </c>
      <c r="M15" s="93">
        <v>202296.64250096408</v>
      </c>
      <c r="N15" s="93">
        <v>0</v>
      </c>
      <c r="O15" s="93">
        <v>737433.50685710809</v>
      </c>
      <c r="P15" s="93">
        <v>0</v>
      </c>
      <c r="Q15" s="93">
        <v>0</v>
      </c>
      <c r="R15" s="93">
        <v>0</v>
      </c>
      <c r="S15" s="93">
        <v>0</v>
      </c>
      <c r="T15" s="93">
        <v>939730.1493580722</v>
      </c>
      <c r="U15" s="93">
        <v>0</v>
      </c>
      <c r="V15" s="95">
        <f t="shared" si="0"/>
        <v>939730.1493580722</v>
      </c>
    </row>
    <row r="16" spans="1:22">
      <c r="A16" s="92">
        <v>10</v>
      </c>
      <c r="B16" s="1" t="s">
        <v>59</v>
      </c>
      <c r="C16" s="93">
        <v>0</v>
      </c>
      <c r="D16" s="93">
        <v>0</v>
      </c>
      <c r="E16" s="93">
        <v>0</v>
      </c>
      <c r="F16" s="93">
        <v>0</v>
      </c>
      <c r="G16" s="93">
        <v>0</v>
      </c>
      <c r="H16" s="93">
        <v>0</v>
      </c>
      <c r="I16" s="93">
        <v>0</v>
      </c>
      <c r="J16" s="93">
        <v>0</v>
      </c>
      <c r="K16" s="93">
        <v>0</v>
      </c>
      <c r="L16" s="93">
        <v>0</v>
      </c>
      <c r="M16" s="93">
        <v>3169122.3028499996</v>
      </c>
      <c r="N16" s="93">
        <v>0</v>
      </c>
      <c r="O16" s="93">
        <v>518733.48</v>
      </c>
      <c r="P16" s="93">
        <v>0</v>
      </c>
      <c r="Q16" s="93">
        <v>0</v>
      </c>
      <c r="R16" s="93">
        <v>0</v>
      </c>
      <c r="S16" s="93">
        <v>0</v>
      </c>
      <c r="T16" s="93">
        <v>3687855.7828499996</v>
      </c>
      <c r="U16" s="93">
        <v>0</v>
      </c>
      <c r="V16" s="95">
        <f t="shared" si="0"/>
        <v>3687855.7828499996</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35426540.809500001</v>
      </c>
      <c r="E21" s="84">
        <f t="shared" si="1"/>
        <v>0</v>
      </c>
      <c r="F21" s="84">
        <f t="shared" si="1"/>
        <v>0</v>
      </c>
      <c r="G21" s="84">
        <f t="shared" si="1"/>
        <v>0</v>
      </c>
      <c r="H21" s="84">
        <f t="shared" si="1"/>
        <v>0</v>
      </c>
      <c r="I21" s="84">
        <f t="shared" si="1"/>
        <v>0</v>
      </c>
      <c r="J21" s="84">
        <f t="shared" si="1"/>
        <v>0</v>
      </c>
      <c r="K21" s="84">
        <f t="shared" si="1"/>
        <v>0</v>
      </c>
      <c r="L21" s="98">
        <f t="shared" si="1"/>
        <v>0</v>
      </c>
      <c r="M21" s="97">
        <f t="shared" si="1"/>
        <v>29621890.032994621</v>
      </c>
      <c r="N21" s="84">
        <f t="shared" si="1"/>
        <v>0</v>
      </c>
      <c r="O21" s="84">
        <f t="shared" si="1"/>
        <v>24740228.396806147</v>
      </c>
      <c r="P21" s="84">
        <f t="shared" si="1"/>
        <v>0</v>
      </c>
      <c r="Q21" s="84">
        <f t="shared" si="1"/>
        <v>0</v>
      </c>
      <c r="R21" s="84">
        <f t="shared" si="1"/>
        <v>0</v>
      </c>
      <c r="S21" s="98">
        <f>SUM(S7:S20)</f>
        <v>0</v>
      </c>
      <c r="T21" s="98">
        <f>SUM(T7:T20)</f>
        <v>86914456.765800774</v>
      </c>
      <c r="U21" s="98">
        <f t="shared" ref="U21" si="2">SUM(U7:U20)</f>
        <v>2874202.4734999998</v>
      </c>
      <c r="V21" s="99">
        <f t="shared" si="1"/>
        <v>89788659.239300773</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45930</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346478095.77802438</v>
      </c>
      <c r="D8" s="157">
        <v>0</v>
      </c>
      <c r="E8" s="157">
        <v>0</v>
      </c>
      <c r="F8" s="157">
        <v>105869877.11</v>
      </c>
      <c r="G8" s="157">
        <v>105869877.11</v>
      </c>
      <c r="H8" s="159">
        <v>0.30556008705908755</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31294195.380000003</v>
      </c>
      <c r="D13" s="157">
        <v>0</v>
      </c>
      <c r="E13" s="157">
        <v>0</v>
      </c>
      <c r="F13" s="157">
        <v>15222284.841</v>
      </c>
      <c r="G13" s="157">
        <v>15222284.841</v>
      </c>
      <c r="H13" s="159">
        <v>0.48642518704054943</v>
      </c>
    </row>
    <row r="14" spans="1:9">
      <c r="A14" s="102">
        <v>7</v>
      </c>
      <c r="B14" s="1" t="s">
        <v>56</v>
      </c>
      <c r="C14" s="157">
        <v>714716602.05027747</v>
      </c>
      <c r="D14" s="157">
        <v>79449040.594008923</v>
      </c>
      <c r="E14" s="157">
        <v>40124137.567457475</v>
      </c>
      <c r="F14" s="157">
        <v>754840739.61773491</v>
      </c>
      <c r="G14" s="157">
        <v>705468005.26675844</v>
      </c>
      <c r="H14" s="159">
        <v>0.93459185261253952</v>
      </c>
    </row>
    <row r="15" spans="1:9">
      <c r="A15" s="102">
        <v>8</v>
      </c>
      <c r="B15" s="1" t="s">
        <v>57</v>
      </c>
      <c r="C15" s="157">
        <v>694000960.94420028</v>
      </c>
      <c r="D15" s="157">
        <v>35641376.054885373</v>
      </c>
      <c r="E15" s="157">
        <v>16194880.150808545</v>
      </c>
      <c r="F15" s="157">
        <v>532646880.82125664</v>
      </c>
      <c r="G15" s="157">
        <v>496858541.86514038</v>
      </c>
      <c r="H15" s="159">
        <v>0.69960778860527206</v>
      </c>
    </row>
    <row r="16" spans="1:9">
      <c r="A16" s="102">
        <v>9</v>
      </c>
      <c r="B16" s="1" t="s">
        <v>58</v>
      </c>
      <c r="C16" s="157">
        <v>199722625.80366433</v>
      </c>
      <c r="D16" s="157">
        <v>1872496.8842</v>
      </c>
      <c r="E16" s="157">
        <v>938628.11519999977</v>
      </c>
      <c r="F16" s="157">
        <v>70231438.87160252</v>
      </c>
      <c r="G16" s="157">
        <v>69291708.722244442</v>
      </c>
      <c r="H16" s="159">
        <v>0.34531683306564981</v>
      </c>
    </row>
    <row r="17" spans="1:8">
      <c r="A17" s="102">
        <v>10</v>
      </c>
      <c r="B17" s="1" t="s">
        <v>59</v>
      </c>
      <c r="C17" s="157">
        <v>35571579.422820032</v>
      </c>
      <c r="D17" s="157">
        <v>0</v>
      </c>
      <c r="E17" s="157">
        <v>0</v>
      </c>
      <c r="F17" s="157">
        <v>53357369.134230047</v>
      </c>
      <c r="G17" s="157">
        <v>49669513.35138005</v>
      </c>
      <c r="H17" s="159">
        <v>1.3963257790998127</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146238191.46976164</v>
      </c>
      <c r="D21" s="157">
        <v>0</v>
      </c>
      <c r="E21" s="157">
        <v>0</v>
      </c>
      <c r="F21" s="157">
        <v>95752893.757761627</v>
      </c>
      <c r="G21" s="157">
        <v>95752893.757761627</v>
      </c>
      <c r="H21" s="159">
        <v>0.65477350885839491</v>
      </c>
    </row>
    <row r="22" spans="1:8" ht="14.4" thickBot="1">
      <c r="A22" s="105"/>
      <c r="B22" s="106" t="s">
        <v>64</v>
      </c>
      <c r="C22" s="158">
        <v>2168022250.8487482</v>
      </c>
      <c r="D22" s="158">
        <v>116962913.5330943</v>
      </c>
      <c r="E22" s="158">
        <v>57257645.833466016</v>
      </c>
      <c r="F22" s="158">
        <v>1627921484.1535859</v>
      </c>
      <c r="G22" s="158">
        <v>1538132824.9142852</v>
      </c>
      <c r="H22" s="160">
        <v>0.69120870017635427</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45930</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123297329.99980608</v>
      </c>
      <c r="G8" s="178">
        <v>162847855.44127506</v>
      </c>
      <c r="H8" s="178">
        <v>286145185.44108117</v>
      </c>
      <c r="I8" s="178">
        <v>116259296.84917015</v>
      </c>
      <c r="J8" s="178">
        <v>137471241.66110969</v>
      </c>
      <c r="K8" s="178">
        <v>253730538.51027983</v>
      </c>
    </row>
    <row r="9" spans="1:11">
      <c r="A9" s="172" t="s">
        <v>244</v>
      </c>
      <c r="B9" s="173"/>
      <c r="C9" s="173"/>
      <c r="D9" s="173"/>
      <c r="E9" s="173"/>
      <c r="F9" s="173"/>
      <c r="G9" s="173"/>
      <c r="H9" s="173"/>
      <c r="I9" s="173"/>
      <c r="J9" s="173"/>
      <c r="K9" s="174"/>
    </row>
    <row r="10" spans="1:11">
      <c r="A10" s="179">
        <v>2</v>
      </c>
      <c r="B10" s="180" t="s">
        <v>252</v>
      </c>
      <c r="C10" s="180">
        <v>182769840.74186814</v>
      </c>
      <c r="D10" s="180">
        <v>340137297.9838196</v>
      </c>
      <c r="E10" s="180">
        <v>522907138.72568774</v>
      </c>
      <c r="F10" s="180">
        <v>27959536.412274875</v>
      </c>
      <c r="G10" s="180">
        <v>57528813.296269491</v>
      </c>
      <c r="H10" s="180">
        <v>85488349.708544374</v>
      </c>
      <c r="I10" s="180">
        <v>5932199.2160776164</v>
      </c>
      <c r="J10" s="180">
        <v>11420526.330774119</v>
      </c>
      <c r="K10" s="180">
        <v>17352725.546851736</v>
      </c>
    </row>
    <row r="11" spans="1:11">
      <c r="A11" s="179">
        <v>3</v>
      </c>
      <c r="B11" s="180" t="s">
        <v>246</v>
      </c>
      <c r="C11" s="180">
        <v>579856125.20228577</v>
      </c>
      <c r="D11" s="473">
        <v>446888063.49821198</v>
      </c>
      <c r="E11" s="180">
        <v>1026744188.7004977</v>
      </c>
      <c r="F11" s="180">
        <v>111725195.1422191</v>
      </c>
      <c r="G11" s="180">
        <v>43486995.118542746</v>
      </c>
      <c r="H11" s="180">
        <v>155212190.26076186</v>
      </c>
      <c r="I11" s="180">
        <v>103606454.93546396</v>
      </c>
      <c r="J11" s="180">
        <v>37728332.785061032</v>
      </c>
      <c r="K11" s="180">
        <v>141334787.720525</v>
      </c>
    </row>
    <row r="12" spans="1:11">
      <c r="A12" s="179">
        <v>4</v>
      </c>
      <c r="B12" s="180" t="s">
        <v>247</v>
      </c>
      <c r="C12" s="180">
        <v>150861989.45981553</v>
      </c>
      <c r="D12" s="180">
        <v>0</v>
      </c>
      <c r="E12" s="180">
        <v>150861989.45981553</v>
      </c>
      <c r="F12" s="180">
        <v>0</v>
      </c>
      <c r="G12" s="180">
        <v>0</v>
      </c>
      <c r="H12" s="180">
        <v>0</v>
      </c>
      <c r="I12" s="180">
        <v>0</v>
      </c>
      <c r="J12" s="180">
        <v>0</v>
      </c>
      <c r="K12" s="180">
        <v>0</v>
      </c>
    </row>
    <row r="13" spans="1:11">
      <c r="A13" s="179">
        <v>5</v>
      </c>
      <c r="B13" s="180" t="s">
        <v>255</v>
      </c>
      <c r="C13" s="180">
        <v>78725708.449442923</v>
      </c>
      <c r="D13" s="180">
        <v>120371113.20362535</v>
      </c>
      <c r="E13" s="180">
        <v>199096821.65306827</v>
      </c>
      <c r="F13" s="180">
        <v>17329952.134408496</v>
      </c>
      <c r="G13" s="180">
        <v>65502583.677802972</v>
      </c>
      <c r="H13" s="180">
        <v>82832535.812211469</v>
      </c>
      <c r="I13" s="180">
        <v>6537662.8369568409</v>
      </c>
      <c r="J13" s="180">
        <v>57214210.294020034</v>
      </c>
      <c r="K13" s="180">
        <v>63751873.130976878</v>
      </c>
    </row>
    <row r="14" spans="1:11">
      <c r="A14" s="179">
        <v>6</v>
      </c>
      <c r="B14" s="180" t="s">
        <v>287</v>
      </c>
      <c r="C14" s="180">
        <v>18203741.398445208</v>
      </c>
      <c r="D14" s="180">
        <v>14348648.662517902</v>
      </c>
      <c r="E14" s="180">
        <v>32552390.060963109</v>
      </c>
      <c r="F14" s="180">
        <v>0</v>
      </c>
      <c r="G14" s="180">
        <v>0</v>
      </c>
      <c r="H14" s="180">
        <v>0</v>
      </c>
      <c r="I14" s="180">
        <v>0</v>
      </c>
      <c r="J14" s="180">
        <v>0</v>
      </c>
      <c r="K14" s="180">
        <v>0</v>
      </c>
    </row>
    <row r="15" spans="1:11">
      <c r="A15" s="179">
        <v>7</v>
      </c>
      <c r="B15" s="180" t="s">
        <v>288</v>
      </c>
      <c r="C15" s="180">
        <v>21069385.317215841</v>
      </c>
      <c r="D15" s="180">
        <v>6576577.7831430379</v>
      </c>
      <c r="E15" s="180">
        <v>27645963.100358881</v>
      </c>
      <c r="F15" s="180">
        <v>8569626.7368864715</v>
      </c>
      <c r="G15" s="180">
        <v>4914002.254083531</v>
      </c>
      <c r="H15" s="180">
        <v>13483628.990970002</v>
      </c>
      <c r="I15" s="180">
        <v>8569626.7368864715</v>
      </c>
      <c r="J15" s="180">
        <v>4914002.254083531</v>
      </c>
      <c r="K15" s="180">
        <v>13483628.990970002</v>
      </c>
    </row>
    <row r="16" spans="1:11">
      <c r="A16" s="179">
        <v>8</v>
      </c>
      <c r="B16" s="181" t="s">
        <v>248</v>
      </c>
      <c r="C16" s="180">
        <v>1031486790.5690734</v>
      </c>
      <c r="D16" s="180">
        <v>928321701.13131785</v>
      </c>
      <c r="E16" s="180">
        <v>1959808491.7003913</v>
      </c>
      <c r="F16" s="180">
        <v>165584310.42578894</v>
      </c>
      <c r="G16" s="180">
        <v>171432394.34669876</v>
      </c>
      <c r="H16" s="180">
        <v>337016704.7724877</v>
      </c>
      <c r="I16" s="180">
        <v>124645943.72538489</v>
      </c>
      <c r="J16" s="180">
        <v>111277071.66393872</v>
      </c>
      <c r="K16" s="180">
        <v>235923015.38932359</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767284200.17145085</v>
      </c>
      <c r="D19" s="180">
        <v>672394376.03288603</v>
      </c>
      <c r="E19" s="180">
        <v>1439678576.2043369</v>
      </c>
      <c r="F19" s="180">
        <v>33988595.273989893</v>
      </c>
      <c r="G19" s="180">
        <v>15740243.35165181</v>
      </c>
      <c r="H19" s="180">
        <v>49728838.625641704</v>
      </c>
      <c r="I19" s="180">
        <v>41026628.424625821</v>
      </c>
      <c r="J19" s="180">
        <v>41308807.804671943</v>
      </c>
      <c r="K19" s="180">
        <v>82335436.229297757</v>
      </c>
    </row>
    <row r="20" spans="1:11">
      <c r="A20" s="179">
        <v>11</v>
      </c>
      <c r="B20" s="180" t="s">
        <v>250</v>
      </c>
      <c r="C20" s="180">
        <v>80257310.271050453</v>
      </c>
      <c r="D20" s="180">
        <v>24415794.068452962</v>
      </c>
      <c r="E20" s="180">
        <v>104673104.33950341</v>
      </c>
      <c r="F20" s="180">
        <v>43153934.501582064</v>
      </c>
      <c r="G20" s="180">
        <v>16797055.557454869</v>
      </c>
      <c r="H20" s="180">
        <v>59950990.059036933</v>
      </c>
      <c r="I20" s="180">
        <v>43153934.501582064</v>
      </c>
      <c r="J20" s="180">
        <v>16797055.557454869</v>
      </c>
      <c r="K20" s="180">
        <v>59950990.059036933</v>
      </c>
    </row>
    <row r="21" spans="1:11" ht="14.4" thickBot="1">
      <c r="A21" s="182">
        <v>12</v>
      </c>
      <c r="B21" s="183" t="s">
        <v>249</v>
      </c>
      <c r="C21" s="180">
        <v>847541510.44250131</v>
      </c>
      <c r="D21" s="180">
        <v>696810170.10133898</v>
      </c>
      <c r="E21" s="180">
        <v>1544351680.5438404</v>
      </c>
      <c r="F21" s="180">
        <v>77142529.775571957</v>
      </c>
      <c r="G21" s="180">
        <v>32537298.909106679</v>
      </c>
      <c r="H21" s="180">
        <v>109679828.68467864</v>
      </c>
      <c r="I21" s="180">
        <v>84180562.926207885</v>
      </c>
      <c r="J21" s="180">
        <v>58105863.362126812</v>
      </c>
      <c r="K21" s="180">
        <v>142286426.2883347</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123297329.99980608</v>
      </c>
      <c r="G23" s="189">
        <v>162847855.44127506</v>
      </c>
      <c r="H23" s="189">
        <v>286145185.44108117</v>
      </c>
      <c r="I23" s="189">
        <v>116259296.84917015</v>
      </c>
      <c r="J23" s="189">
        <v>137471241.66110969</v>
      </c>
      <c r="K23" s="189">
        <v>253730538.51027983</v>
      </c>
    </row>
    <row r="24" spans="1:11" ht="14.4" thickBot="1">
      <c r="A24" s="190">
        <v>14</v>
      </c>
      <c r="B24" s="191" t="s">
        <v>253</v>
      </c>
      <c r="C24" s="192"/>
      <c r="D24" s="193"/>
      <c r="E24" s="194"/>
      <c r="F24" s="189">
        <v>88441780.650216982</v>
      </c>
      <c r="G24" s="189">
        <v>138895095.43759209</v>
      </c>
      <c r="H24" s="189">
        <v>227336876.08780906</v>
      </c>
      <c r="I24" s="189">
        <v>40465380.799177006</v>
      </c>
      <c r="J24" s="189">
        <v>53171208.301811904</v>
      </c>
      <c r="K24" s="189">
        <v>93636589.100988895</v>
      </c>
    </row>
    <row r="25" spans="1:11" ht="14.4" thickBot="1">
      <c r="A25" s="195">
        <v>15</v>
      </c>
      <c r="B25" s="196" t="s">
        <v>254</v>
      </c>
      <c r="C25" s="197"/>
      <c r="D25" s="197"/>
      <c r="E25" s="197"/>
      <c r="F25" s="463">
        <v>1.3941072770508898</v>
      </c>
      <c r="G25" s="463">
        <v>1.1724521656306097</v>
      </c>
      <c r="H25" s="463">
        <v>1.2586835464852493</v>
      </c>
      <c r="I25" s="463">
        <v>2.8730557961667484</v>
      </c>
      <c r="J25" s="463">
        <v>2.585445131899045</v>
      </c>
      <c r="K25" s="463">
        <v>2.7097370904511107</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45930</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55466636.359999999</v>
      </c>
      <c r="D6" s="529">
        <v>116081.75209999993</v>
      </c>
      <c r="E6" s="529" t="b">
        <v>0</v>
      </c>
      <c r="F6" s="529">
        <v>523783.8714</v>
      </c>
      <c r="G6" s="529">
        <v>2219068</v>
      </c>
      <c r="H6" s="529">
        <v>0</v>
      </c>
      <c r="I6" s="529">
        <v>3839992.6199599998</v>
      </c>
      <c r="J6" s="529" t="b">
        <v>0</v>
      </c>
      <c r="K6" s="529" t="b">
        <v>0</v>
      </c>
      <c r="L6" s="529" t="b">
        <v>0</v>
      </c>
      <c r="M6" s="529">
        <v>1471693.5546599999</v>
      </c>
      <c r="N6" s="529" t="b">
        <v>0</v>
      </c>
      <c r="O6" s="529" t="b">
        <v>0</v>
      </c>
      <c r="P6" s="529">
        <v>2368299.0652999994</v>
      </c>
      <c r="Q6" s="529">
        <v>4288295.3752799993</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55466636.359999999</v>
      </c>
      <c r="D9" s="529">
        <v>116081.75209999993</v>
      </c>
      <c r="E9" s="529">
        <v>0</v>
      </c>
      <c r="F9" s="529">
        <v>523783.8714</v>
      </c>
      <c r="G9" s="529">
        <v>2219068</v>
      </c>
      <c r="H9" s="531">
        <v>1.4</v>
      </c>
      <c r="I9" s="532">
        <v>3839992.6199599998</v>
      </c>
      <c r="J9" s="529">
        <v>0</v>
      </c>
      <c r="K9" s="529">
        <v>0</v>
      </c>
      <c r="L9" s="529">
        <v>0</v>
      </c>
      <c r="M9" s="529">
        <v>1471693.5546599999</v>
      </c>
      <c r="N9" s="529">
        <v>0</v>
      </c>
      <c r="O9" s="529">
        <v>0</v>
      </c>
      <c r="P9" s="529">
        <v>2368299.0652999994</v>
      </c>
      <c r="Q9" s="529">
        <v>4288295.3752799993</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735846.77732999995</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26053136.359999999</v>
      </c>
      <c r="D21" s="534">
        <v>-399020.43740000005</v>
      </c>
      <c r="E21" s="534">
        <v>0</v>
      </c>
      <c r="F21" s="534">
        <v>8681.6818999999996</v>
      </c>
      <c r="G21" s="534">
        <v>1042528</v>
      </c>
      <c r="H21" s="531">
        <v>1.4</v>
      </c>
      <c r="I21" s="532">
        <v>1471693.5546599999</v>
      </c>
      <c r="J21" s="535">
        <v>0</v>
      </c>
      <c r="K21" s="535">
        <v>0</v>
      </c>
      <c r="L21" s="535">
        <v>0</v>
      </c>
      <c r="M21" s="535">
        <v>1471693.5546599999</v>
      </c>
      <c r="N21" s="535">
        <v>0</v>
      </c>
      <c r="O21" s="535">
        <v>0</v>
      </c>
      <c r="P21" s="535">
        <v>0</v>
      </c>
      <c r="Q21" s="529">
        <v>735846.77732999995</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3552448.5979499994</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29413500</v>
      </c>
      <c r="D25" s="534">
        <v>515102.18949999998</v>
      </c>
      <c r="E25" s="534">
        <v>0</v>
      </c>
      <c r="F25" s="534">
        <v>515102.18949999998</v>
      </c>
      <c r="G25" s="534">
        <v>1176540</v>
      </c>
      <c r="H25" s="531">
        <v>1.4</v>
      </c>
      <c r="I25" s="532">
        <v>2368299.0652999994</v>
      </c>
      <c r="J25" s="535">
        <v>0</v>
      </c>
      <c r="K25" s="535">
        <v>0</v>
      </c>
      <c r="L25" s="535">
        <v>0</v>
      </c>
      <c r="M25" s="535">
        <v>0</v>
      </c>
      <c r="N25" s="535">
        <v>0</v>
      </c>
      <c r="O25" s="535">
        <v>0</v>
      </c>
      <c r="P25" s="535">
        <v>2368299.0652999994</v>
      </c>
      <c r="Q25" s="529">
        <v>3552448.5979499994</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55466636.359999999</v>
      </c>
      <c r="D34" s="539">
        <v>116081.75209999993</v>
      </c>
      <c r="E34" s="539" t="b">
        <v>0</v>
      </c>
      <c r="F34" s="539">
        <v>523783.8714</v>
      </c>
      <c r="G34" s="539">
        <v>2219068</v>
      </c>
      <c r="H34" s="531">
        <v>1.4</v>
      </c>
      <c r="I34" s="532">
        <v>3839992.6199599998</v>
      </c>
      <c r="J34" s="539" t="b">
        <v>0</v>
      </c>
      <c r="K34" s="539" t="b">
        <v>0</v>
      </c>
      <c r="L34" s="539" t="b">
        <v>0</v>
      </c>
      <c r="M34" s="539">
        <v>1471693.5546599999</v>
      </c>
      <c r="N34" s="539" t="b">
        <v>0</v>
      </c>
      <c r="O34" s="539" t="b">
        <v>0</v>
      </c>
      <c r="P34" s="539">
        <v>2368299.0652999994</v>
      </c>
      <c r="Q34" s="539">
        <v>4288295.3752799993</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15" activePane="bottomRight" state="frozen"/>
      <selection activeCell="B27" sqref="B27"/>
      <selection pane="topRight" activeCell="B27" sqref="B27"/>
      <selection pane="bottomLeft" activeCell="B27" sqref="B27"/>
      <selection pane="bottomRight" activeCell="C36" sqref="C3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45930</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c r="B6" s="114" t="s">
        <v>91</v>
      </c>
      <c r="C6" s="246"/>
      <c r="D6" s="246"/>
      <c r="E6" s="246"/>
      <c r="F6" s="246"/>
      <c r="G6" s="247"/>
    </row>
    <row r="7" spans="1:7">
      <c r="A7" s="10"/>
      <c r="B7" s="115" t="s">
        <v>89</v>
      </c>
      <c r="C7" s="246"/>
      <c r="D7" s="246"/>
      <c r="E7" s="246"/>
      <c r="F7" s="246"/>
      <c r="G7" s="247"/>
    </row>
    <row r="8" spans="1:7">
      <c r="A8" s="8">
        <v>1</v>
      </c>
      <c r="B8" s="11" t="s">
        <v>331</v>
      </c>
      <c r="C8" s="12">
        <v>259056048.19693345</v>
      </c>
      <c r="D8" s="12">
        <v>262427423.76565838</v>
      </c>
      <c r="E8" s="12">
        <v>256803573</v>
      </c>
      <c r="F8" s="12">
        <v>250548216</v>
      </c>
      <c r="G8" s="480">
        <v>244633525</v>
      </c>
    </row>
    <row r="9" spans="1:7">
      <c r="A9" s="8">
        <v>2</v>
      </c>
      <c r="B9" s="11" t="s">
        <v>332</v>
      </c>
      <c r="C9" s="12">
        <v>294270448.19693345</v>
      </c>
      <c r="D9" s="12">
        <v>297834223.76565838</v>
      </c>
      <c r="E9" s="12">
        <v>292778473</v>
      </c>
      <c r="F9" s="12">
        <v>287036616</v>
      </c>
      <c r="G9" s="480">
        <v>280119625</v>
      </c>
    </row>
    <row r="10" spans="1:7">
      <c r="A10" s="8">
        <v>3</v>
      </c>
      <c r="B10" s="11" t="s">
        <v>142</v>
      </c>
      <c r="C10" s="12">
        <v>365749288.75693345</v>
      </c>
      <c r="D10" s="12">
        <v>336715804.72565836</v>
      </c>
      <c r="E10" s="12">
        <v>333946551.94</v>
      </c>
      <c r="F10" s="12">
        <v>329476452.01999998</v>
      </c>
      <c r="G10" s="480">
        <v>323314010.62</v>
      </c>
    </row>
    <row r="11" spans="1:7">
      <c r="A11" s="8">
        <v>4</v>
      </c>
      <c r="B11" s="11" t="s">
        <v>334</v>
      </c>
      <c r="C11" s="12">
        <v>229946318.4696978</v>
      </c>
      <c r="D11" s="12">
        <v>226682238.46210775</v>
      </c>
      <c r="E11" s="12">
        <v>212819438.56240204</v>
      </c>
      <c r="F11" s="12">
        <v>199587233.00076327</v>
      </c>
      <c r="G11" s="480">
        <v>194269523.88297677</v>
      </c>
    </row>
    <row r="12" spans="1:7">
      <c r="A12" s="8">
        <v>5</v>
      </c>
      <c r="B12" s="11" t="s">
        <v>335</v>
      </c>
      <c r="C12" s="12">
        <v>271033318.12518245</v>
      </c>
      <c r="D12" s="12">
        <v>267764667.74739665</v>
      </c>
      <c r="E12" s="12">
        <v>253054016.98503163</v>
      </c>
      <c r="F12" s="12">
        <v>238699064.86055708</v>
      </c>
      <c r="G12" s="480">
        <v>232225153.17339414</v>
      </c>
    </row>
    <row r="13" spans="1:7">
      <c r="A13" s="8">
        <v>6</v>
      </c>
      <c r="B13" s="11" t="s">
        <v>333</v>
      </c>
      <c r="C13" s="12">
        <v>325540741.0788182</v>
      </c>
      <c r="D13" s="12">
        <v>322266695.15753138</v>
      </c>
      <c r="E13" s="12">
        <v>306431640.94079649</v>
      </c>
      <c r="F13" s="12">
        <v>290585360.91190982</v>
      </c>
      <c r="G13" s="480">
        <v>282567264.83413309</v>
      </c>
    </row>
    <row r="14" spans="1:7">
      <c r="A14" s="10"/>
      <c r="B14" s="114" t="s">
        <v>337</v>
      </c>
      <c r="C14" s="246"/>
      <c r="D14" s="246"/>
      <c r="E14" s="246"/>
      <c r="F14" s="246"/>
      <c r="G14" s="247"/>
    </row>
    <row r="15" spans="1:7" ht="15" customHeight="1">
      <c r="A15" s="8">
        <v>7</v>
      </c>
      <c r="B15" s="11" t="s">
        <v>336</v>
      </c>
      <c r="C15" s="12">
        <v>1693208946.3928421</v>
      </c>
      <c r="D15" s="12">
        <v>1695557732.0674584</v>
      </c>
      <c r="E15" s="12">
        <v>1662078918.7581804</v>
      </c>
      <c r="F15" s="12">
        <v>1608765696.1714237</v>
      </c>
      <c r="G15" s="480">
        <v>1521877858.7213011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0.15299709391969499</v>
      </c>
      <c r="D18" s="459">
        <v>0.15477351127741937</v>
      </c>
      <c r="E18" s="459">
        <v>0.15450744853431531</v>
      </c>
      <c r="F18" s="459">
        <v>0.1557394072960781</v>
      </c>
      <c r="G18" s="481">
        <v>0.16074451940942477</v>
      </c>
    </row>
    <row r="19" spans="1:7" ht="15" customHeight="1">
      <c r="A19" s="8">
        <v>9</v>
      </c>
      <c r="B19" s="11" t="s">
        <v>332</v>
      </c>
      <c r="C19" s="459">
        <v>0.17379452714553498</v>
      </c>
      <c r="D19" s="459">
        <v>0.1756556076698714</v>
      </c>
      <c r="E19" s="459">
        <v>0.17615196829447122</v>
      </c>
      <c r="F19" s="459">
        <v>0.17842039812453492</v>
      </c>
      <c r="G19" s="481">
        <v>0.18406183084584704</v>
      </c>
    </row>
    <row r="20" spans="1:7">
      <c r="A20" s="8">
        <v>10</v>
      </c>
      <c r="B20" s="11" t="s">
        <v>142</v>
      </c>
      <c r="C20" s="459">
        <v>0.21600954184426793</v>
      </c>
      <c r="D20" s="459">
        <v>0.19858704800047586</v>
      </c>
      <c r="E20" s="459">
        <v>0.20092099609175457</v>
      </c>
      <c r="F20" s="459">
        <v>0.20480076918851225</v>
      </c>
      <c r="G20" s="481">
        <v>0.21244412537261834</v>
      </c>
    </row>
    <row r="21" spans="1:7">
      <c r="A21" s="8">
        <v>11</v>
      </c>
      <c r="B21" s="11" t="s">
        <v>334</v>
      </c>
      <c r="C21" s="459">
        <v>0.13580504577392416</v>
      </c>
      <c r="D21" s="459">
        <v>0.13369184320589628</v>
      </c>
      <c r="E21" s="459">
        <v>0.12804412363367784</v>
      </c>
      <c r="F21" s="459">
        <v>0.12406233765162036</v>
      </c>
      <c r="G21" s="481">
        <v>0.12765119274828285</v>
      </c>
    </row>
    <row r="22" spans="1:7">
      <c r="A22" s="8">
        <v>12</v>
      </c>
      <c r="B22" s="11" t="s">
        <v>335</v>
      </c>
      <c r="C22" s="459">
        <v>0.16007080443472918</v>
      </c>
      <c r="D22" s="459">
        <v>0.15792129202283248</v>
      </c>
      <c r="E22" s="459">
        <v>0.15225150510548593</v>
      </c>
      <c r="F22" s="459">
        <v>0.14837403944441283</v>
      </c>
      <c r="G22" s="481">
        <v>0.15259118978740668</v>
      </c>
    </row>
    <row r="23" spans="1:7">
      <c r="A23" s="8">
        <v>13</v>
      </c>
      <c r="B23" s="11" t="s">
        <v>333</v>
      </c>
      <c r="C23" s="459">
        <v>0.19226259214631469</v>
      </c>
      <c r="D23" s="459">
        <v>0.19006530362406432</v>
      </c>
      <c r="E23" s="459">
        <v>0.18436648072628609</v>
      </c>
      <c r="F23" s="459">
        <v>0.18062627864545552</v>
      </c>
      <c r="G23" s="481">
        <v>0.185670133259938</v>
      </c>
    </row>
    <row r="24" spans="1:7">
      <c r="A24" s="10"/>
      <c r="B24" s="114" t="s">
        <v>88</v>
      </c>
      <c r="C24" s="246"/>
      <c r="D24" s="246"/>
      <c r="E24" s="246"/>
      <c r="F24" s="246"/>
      <c r="G24" s="247"/>
    </row>
    <row r="25" spans="1:7" ht="15" customHeight="1">
      <c r="A25" s="248">
        <v>14</v>
      </c>
      <c r="B25" s="11" t="s">
        <v>87</v>
      </c>
      <c r="C25" s="459">
        <v>0.10102683556871202</v>
      </c>
      <c r="D25" s="459">
        <v>9.9666431552975165E-2</v>
      </c>
      <c r="E25" s="459">
        <v>9.9875883716726066E-2</v>
      </c>
      <c r="F25" s="459">
        <v>0.10454735609402838</v>
      </c>
      <c r="G25" s="481">
        <v>0.10516213074970174</v>
      </c>
    </row>
    <row r="26" spans="1:7">
      <c r="A26" s="248">
        <v>15</v>
      </c>
      <c r="B26" s="11" t="s">
        <v>86</v>
      </c>
      <c r="C26" s="459">
        <v>6.0439979524486105E-2</v>
      </c>
      <c r="D26" s="459">
        <v>5.9040814437411979E-2</v>
      </c>
      <c r="E26" s="459">
        <v>5.8280286844606038E-2</v>
      </c>
      <c r="F26" s="459">
        <v>6.2191834197445638E-2</v>
      </c>
      <c r="G26" s="481">
        <v>6.2894716580858268E-2</v>
      </c>
    </row>
    <row r="27" spans="1:7">
      <c r="A27" s="248">
        <v>16</v>
      </c>
      <c r="B27" s="11" t="s">
        <v>85</v>
      </c>
      <c r="C27" s="459">
        <v>1.6163534636160975E-2</v>
      </c>
      <c r="D27" s="459">
        <v>1.5276805351150842E-2</v>
      </c>
      <c r="E27" s="459">
        <v>1.7911666342078282E-2</v>
      </c>
      <c r="F27" s="459">
        <v>2.2533421041035503E-2</v>
      </c>
      <c r="G27" s="481">
        <v>2.2344399587762624E-2</v>
      </c>
    </row>
    <row r="28" spans="1:7">
      <c r="A28" s="248">
        <v>17</v>
      </c>
      <c r="B28" s="11" t="s">
        <v>84</v>
      </c>
      <c r="C28" s="459">
        <v>4.0586856044225912E-2</v>
      </c>
      <c r="D28" s="459">
        <v>4.0625617115563187E-2</v>
      </c>
      <c r="E28" s="459">
        <v>4.1595596872120028E-2</v>
      </c>
      <c r="F28" s="459">
        <v>4.2355521896582739E-2</v>
      </c>
      <c r="G28" s="481">
        <v>4.226741416884347E-2</v>
      </c>
    </row>
    <row r="29" spans="1:7">
      <c r="A29" s="248">
        <v>18</v>
      </c>
      <c r="B29" s="11" t="s">
        <v>154</v>
      </c>
      <c r="C29" s="459">
        <v>1.442990680872819E-2</v>
      </c>
      <c r="D29" s="459">
        <v>1.3988373130934526E-2</v>
      </c>
      <c r="E29" s="459">
        <v>1.3085596966036648E-2</v>
      </c>
      <c r="F29" s="459">
        <v>1.6926263024213118E-2</v>
      </c>
      <c r="G29" s="481">
        <v>1.7296181641659816E-2</v>
      </c>
    </row>
    <row r="30" spans="1:7">
      <c r="A30" s="248">
        <v>19</v>
      </c>
      <c r="B30" s="11" t="s">
        <v>155</v>
      </c>
      <c r="C30" s="459">
        <v>0.1029083446901722</v>
      </c>
      <c r="D30" s="459">
        <v>9.8217117149002844E-2</v>
      </c>
      <c r="E30" s="459">
        <v>9.0320737178363905E-2</v>
      </c>
      <c r="F30" s="459">
        <v>0.11469220458486735</v>
      </c>
      <c r="G30" s="481">
        <v>0.11656725982274914</v>
      </c>
    </row>
    <row r="31" spans="1:7">
      <c r="A31" s="10"/>
      <c r="B31" s="114" t="s">
        <v>216</v>
      </c>
      <c r="C31" s="246"/>
      <c r="D31" s="246"/>
      <c r="E31" s="246"/>
      <c r="F31" s="246"/>
      <c r="G31" s="247"/>
    </row>
    <row r="32" spans="1:7">
      <c r="A32" s="248">
        <v>20</v>
      </c>
      <c r="B32" s="11" t="s">
        <v>83</v>
      </c>
      <c r="C32" s="459">
        <v>4.9825691243907441E-2</v>
      </c>
      <c r="D32" s="459">
        <v>4.8098615668396273E-2</v>
      </c>
      <c r="E32" s="459">
        <v>4.0596514786080923E-2</v>
      </c>
      <c r="F32" s="459">
        <v>3.9621333438005814E-2</v>
      </c>
      <c r="G32" s="481">
        <v>4.7431779008702414E-2</v>
      </c>
    </row>
    <row r="33" spans="1:7" ht="15" customHeight="1">
      <c r="A33" s="248">
        <v>21</v>
      </c>
      <c r="B33" s="11" t="s">
        <v>679</v>
      </c>
      <c r="C33" s="459">
        <v>2.1193073897566986E-2</v>
      </c>
      <c r="D33" s="459">
        <v>2.1835849663842E-2</v>
      </c>
      <c r="E33" s="459">
        <v>2.2321580665048996E-2</v>
      </c>
      <c r="F33" s="459">
        <v>2.2439243100297331E-2</v>
      </c>
      <c r="G33" s="481">
        <v>2.2727438459850903E-2</v>
      </c>
    </row>
    <row r="34" spans="1:7">
      <c r="A34" s="248">
        <v>22</v>
      </c>
      <c r="B34" s="11" t="s">
        <v>82</v>
      </c>
      <c r="C34" s="459">
        <v>0.44460247145752146</v>
      </c>
      <c r="D34" s="459">
        <v>0.45701841711722641</v>
      </c>
      <c r="E34" s="459">
        <v>0.45994750002063484</v>
      </c>
      <c r="F34" s="459">
        <v>0.46296873109812192</v>
      </c>
      <c r="G34" s="481">
        <v>0.46723657943948821</v>
      </c>
    </row>
    <row r="35" spans="1:7" ht="15" customHeight="1">
      <c r="A35" s="248">
        <v>23</v>
      </c>
      <c r="B35" s="11" t="s">
        <v>81</v>
      </c>
      <c r="C35" s="459">
        <v>0.40820957110486078</v>
      </c>
      <c r="D35" s="459">
        <v>0.4121992646610852</v>
      </c>
      <c r="E35" s="459">
        <v>0.42917314428001618</v>
      </c>
      <c r="F35" s="459">
        <v>0.44235424617310637</v>
      </c>
      <c r="G35" s="481">
        <v>0.43006740449741332</v>
      </c>
    </row>
    <row r="36" spans="1:7">
      <c r="A36" s="248">
        <v>24</v>
      </c>
      <c r="B36" s="11" t="s">
        <v>80</v>
      </c>
      <c r="C36" s="459">
        <v>0.14539289230644048</v>
      </c>
      <c r="D36" s="459">
        <v>0.11073906675694589</v>
      </c>
      <c r="E36" s="459">
        <v>4.2591420461057572E-2</v>
      </c>
      <c r="F36" s="459">
        <v>9.9541644240654037E-2</v>
      </c>
      <c r="G36" s="481">
        <v>7.8088335696799627E-2</v>
      </c>
    </row>
    <row r="37" spans="1:7" ht="15" customHeight="1">
      <c r="A37" s="10"/>
      <c r="B37" s="114" t="s">
        <v>217</v>
      </c>
      <c r="C37" s="246"/>
      <c r="D37" s="246"/>
      <c r="E37" s="246"/>
      <c r="F37" s="246"/>
      <c r="G37" s="247"/>
    </row>
    <row r="38" spans="1:7" ht="15" customHeight="1">
      <c r="A38" s="248">
        <v>25</v>
      </c>
      <c r="B38" s="11" t="s">
        <v>79</v>
      </c>
      <c r="C38" s="459">
        <v>0.13194843050111016</v>
      </c>
      <c r="D38" s="459">
        <v>0.14894884029811178</v>
      </c>
      <c r="E38" s="459">
        <v>0.15045243503836855</v>
      </c>
      <c r="F38" s="459">
        <v>0.18017602336038863</v>
      </c>
      <c r="G38" s="481">
        <v>0.20412188718774452</v>
      </c>
    </row>
    <row r="39" spans="1:7" ht="15" customHeight="1">
      <c r="A39" s="248">
        <v>26</v>
      </c>
      <c r="B39" s="11" t="s">
        <v>78</v>
      </c>
      <c r="C39" s="459">
        <v>0.44613254289894538</v>
      </c>
      <c r="D39" s="459">
        <v>0.44331142581907007</v>
      </c>
      <c r="E39" s="459">
        <v>0.48158372147503814</v>
      </c>
      <c r="F39" s="459">
        <v>0.50410323328582241</v>
      </c>
      <c r="G39" s="481">
        <v>0.4843465766635231</v>
      </c>
    </row>
    <row r="40" spans="1:7" ht="15" customHeight="1">
      <c r="A40" s="248">
        <v>27</v>
      </c>
      <c r="B40" s="11" t="s">
        <v>77</v>
      </c>
      <c r="C40" s="459">
        <v>0.21593645963034275</v>
      </c>
      <c r="D40" s="459">
        <v>0.22126905252826268</v>
      </c>
      <c r="E40" s="459">
        <v>0.21843157602481877</v>
      </c>
      <c r="F40" s="459">
        <v>0.23486600272147179</v>
      </c>
      <c r="G40" s="481">
        <v>0.25292697533864589</v>
      </c>
    </row>
    <row r="41" spans="1:7" ht="15" customHeight="1">
      <c r="A41" s="249"/>
      <c r="B41" s="114" t="s">
        <v>258</v>
      </c>
      <c r="C41" s="246"/>
      <c r="D41" s="246"/>
      <c r="E41" s="246"/>
      <c r="F41" s="246"/>
      <c r="G41" s="247"/>
    </row>
    <row r="42" spans="1:7">
      <c r="A42" s="248">
        <v>28</v>
      </c>
      <c r="B42" s="11" t="s">
        <v>241</v>
      </c>
      <c r="C42" s="12">
        <v>286145185.44108117</v>
      </c>
      <c r="D42" s="12">
        <v>263602676.25679201</v>
      </c>
      <c r="E42" s="12">
        <v>301106025.62794673</v>
      </c>
      <c r="F42" s="12">
        <v>367928031.09379369</v>
      </c>
      <c r="G42" s="480">
        <v>368976452.15504378</v>
      </c>
    </row>
    <row r="43" spans="1:7" ht="15" customHeight="1">
      <c r="A43" s="248">
        <v>29</v>
      </c>
      <c r="B43" s="11" t="s">
        <v>253</v>
      </c>
      <c r="C43" s="12">
        <v>227336876.08780906</v>
      </c>
      <c r="D43" s="12">
        <v>220990177.73659828</v>
      </c>
      <c r="E43" s="12">
        <v>243166049.38853681</v>
      </c>
      <c r="F43" s="12">
        <v>300227842.38145125</v>
      </c>
      <c r="G43" s="480">
        <v>296311324.16954505</v>
      </c>
    </row>
    <row r="44" spans="1:7" ht="15" customHeight="1">
      <c r="A44" s="282">
        <v>30</v>
      </c>
      <c r="B44" s="283" t="s">
        <v>242</v>
      </c>
      <c r="C44" s="459">
        <v>1.2586835464852493</v>
      </c>
      <c r="D44" s="459">
        <v>1.1928253054349964</v>
      </c>
      <c r="E44" s="459">
        <v>1.2382732967250374</v>
      </c>
      <c r="F44" s="459">
        <v>1.2254960371940677</v>
      </c>
      <c r="G44" s="481">
        <v>1.245232368992826</v>
      </c>
    </row>
    <row r="45" spans="1:7" ht="15" customHeight="1">
      <c r="A45" s="282"/>
      <c r="B45" s="114" t="s">
        <v>341</v>
      </c>
      <c r="C45" s="246"/>
      <c r="D45" s="246"/>
      <c r="E45" s="246"/>
      <c r="F45" s="246"/>
      <c r="G45" s="247"/>
    </row>
    <row r="46" spans="1:7" ht="15" customHeight="1">
      <c r="A46" s="282">
        <v>31</v>
      </c>
      <c r="B46" s="283" t="s">
        <v>348</v>
      </c>
      <c r="C46" s="12">
        <v>1398661420.7524352</v>
      </c>
      <c r="D46" s="12">
        <v>1397938569.1561573</v>
      </c>
      <c r="E46" s="12">
        <v>1395875594.1459999</v>
      </c>
      <c r="F46" s="12">
        <v>1384189480.7755005</v>
      </c>
      <c r="G46" s="480">
        <v>1386848862.0314991</v>
      </c>
    </row>
    <row r="47" spans="1:7" ht="15" customHeight="1">
      <c r="A47" s="282">
        <v>32</v>
      </c>
      <c r="B47" s="283" t="s">
        <v>363</v>
      </c>
      <c r="C47" s="12">
        <v>1264621238.7317915</v>
      </c>
      <c r="D47" s="12">
        <v>1241846029.3485625</v>
      </c>
      <c r="E47" s="12">
        <v>1161846406.4106998</v>
      </c>
      <c r="F47" s="12">
        <v>1115529545.7729547</v>
      </c>
      <c r="G47" s="480">
        <v>1096045744.4341028</v>
      </c>
    </row>
    <row r="48" spans="1:7" ht="14.4" thickBot="1">
      <c r="A48" s="250">
        <v>33</v>
      </c>
      <c r="B48" s="116" t="s">
        <v>381</v>
      </c>
      <c r="C48" s="482">
        <v>1.1059923540071683</v>
      </c>
      <c r="D48" s="482">
        <v>1.1256939557067929</v>
      </c>
      <c r="E48" s="482">
        <v>1.2014286797669651</v>
      </c>
      <c r="F48" s="482">
        <v>1.2408362342535628</v>
      </c>
      <c r="G48" s="483">
        <v>1.2653202378405659</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45930</v>
      </c>
    </row>
    <row r="3" spans="1:3">
      <c r="A3" s="4"/>
      <c r="B3"/>
    </row>
    <row r="4" spans="1:3">
      <c r="A4" s="521" t="s">
        <v>295</v>
      </c>
      <c r="B4" s="521" t="s">
        <v>296</v>
      </c>
      <c r="C4" s="521"/>
    </row>
    <row r="5" spans="1:3">
      <c r="A5" s="544" t="s">
        <v>297</v>
      </c>
      <c r="B5" s="545"/>
      <c r="C5" s="546"/>
    </row>
    <row r="6" spans="1:3" ht="27.6">
      <c r="A6" s="547">
        <v>1</v>
      </c>
      <c r="B6" s="548" t="s">
        <v>750</v>
      </c>
      <c r="C6" s="549">
        <v>2203169094.1187482</v>
      </c>
    </row>
    <row r="7" spans="1:3">
      <c r="A7" s="547">
        <v>2</v>
      </c>
      <c r="B7" s="548" t="s">
        <v>298</v>
      </c>
      <c r="C7" s="549">
        <v>-35906200.803066537</v>
      </c>
    </row>
    <row r="8" spans="1:3" ht="27.6">
      <c r="A8" s="550">
        <v>3</v>
      </c>
      <c r="B8" s="551" t="s">
        <v>299</v>
      </c>
      <c r="C8" s="549">
        <f>C6+C7</f>
        <v>2167262893.3156815</v>
      </c>
    </row>
    <row r="9" spans="1:3">
      <c r="A9" s="544" t="s">
        <v>300</v>
      </c>
      <c r="B9" s="545"/>
      <c r="C9" s="552"/>
    </row>
    <row r="10" spans="1:3">
      <c r="A10" s="547">
        <v>4</v>
      </c>
      <c r="B10" s="553" t="s">
        <v>751</v>
      </c>
      <c r="C10" s="549">
        <f>'15. CCR'!F34</f>
        <v>523783.8714</v>
      </c>
    </row>
    <row r="11" spans="1:3">
      <c r="A11" s="547">
        <v>5</v>
      </c>
      <c r="B11" s="554" t="s">
        <v>752</v>
      </c>
      <c r="C11" s="549">
        <f>'15. CCR'!G34</f>
        <v>2219068</v>
      </c>
    </row>
    <row r="12" spans="1:3">
      <c r="A12" s="547">
        <v>6</v>
      </c>
      <c r="B12" s="554" t="s">
        <v>753</v>
      </c>
      <c r="C12" s="549">
        <f>'15. CCR'!I34</f>
        <v>3839992.6199599998</v>
      </c>
    </row>
    <row r="13" spans="1:3">
      <c r="A13" s="555">
        <v>7</v>
      </c>
      <c r="B13" s="553" t="s">
        <v>754</v>
      </c>
      <c r="C13" s="549" t="b">
        <f>'15. CCR'!E34</f>
        <v>0</v>
      </c>
    </row>
    <row r="14" spans="1:3">
      <c r="A14" s="550">
        <v>8</v>
      </c>
      <c r="B14" s="556" t="s">
        <v>301</v>
      </c>
      <c r="C14" s="557">
        <f>C12</f>
        <v>3839992.6199599998</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57257645.833466038</v>
      </c>
    </row>
    <row r="25" spans="1:3">
      <c r="A25" s="558">
        <v>17</v>
      </c>
      <c r="B25" s="554" t="s">
        <v>312</v>
      </c>
      <c r="C25" s="549">
        <v>0</v>
      </c>
    </row>
    <row r="26" spans="1:3">
      <c r="A26" s="559">
        <v>18</v>
      </c>
      <c r="B26" s="556" t="s">
        <v>313</v>
      </c>
      <c r="C26" s="557">
        <f>C24+C25</f>
        <v>57257645.833466038</v>
      </c>
    </row>
    <row r="27" spans="1:3">
      <c r="A27" s="544" t="s">
        <v>314</v>
      </c>
      <c r="B27" s="545"/>
      <c r="C27" s="552"/>
    </row>
    <row r="28" spans="1:3" ht="27.6">
      <c r="A28" s="558">
        <v>19</v>
      </c>
      <c r="B28" s="553" t="s">
        <v>315</v>
      </c>
      <c r="C28" s="549">
        <v>0</v>
      </c>
    </row>
    <row r="29" spans="1:3">
      <c r="A29" s="558">
        <v>20</v>
      </c>
      <c r="B29" s="554" t="s">
        <v>316</v>
      </c>
      <c r="C29" s="549">
        <v>294270448.19693345</v>
      </c>
    </row>
    <row r="30" spans="1:3">
      <c r="A30" s="544" t="s">
        <v>755</v>
      </c>
      <c r="B30" s="545"/>
      <c r="C30" s="552"/>
    </row>
    <row r="31" spans="1:3">
      <c r="A31" s="559">
        <v>21</v>
      </c>
      <c r="B31" s="560" t="s">
        <v>317</v>
      </c>
      <c r="C31" s="557">
        <f>'1. key ratios'!C9</f>
        <v>294270448.19693345</v>
      </c>
    </row>
    <row r="32" spans="1:3">
      <c r="A32" s="559">
        <v>22</v>
      </c>
      <c r="B32" s="556" t="s">
        <v>318</v>
      </c>
      <c r="C32" s="557">
        <f>C8+C14+C22+C26</f>
        <v>2228360531.7691073</v>
      </c>
    </row>
    <row r="33" spans="1:3">
      <c r="A33" s="544" t="s">
        <v>319</v>
      </c>
      <c r="B33" s="545"/>
      <c r="C33" s="552"/>
    </row>
    <row r="34" spans="1:3">
      <c r="A34" s="550">
        <v>23</v>
      </c>
      <c r="B34" s="556" t="s">
        <v>319</v>
      </c>
      <c r="C34" s="562">
        <f>IFERROR(C31/C32,0)</f>
        <v>0.13205692885042733</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45930</v>
      </c>
    </row>
    <row r="3" spans="1:6">
      <c r="A3" s="4"/>
      <c r="B3"/>
    </row>
    <row r="4" spans="1:6">
      <c r="A4" s="540" t="s">
        <v>745</v>
      </c>
    </row>
    <row r="5" spans="1:6" ht="43.2">
      <c r="B5" s="535"/>
      <c r="C5" s="541" t="s">
        <v>746</v>
      </c>
      <c r="D5" s="541" t="s">
        <v>747</v>
      </c>
      <c r="E5" s="541" t="s">
        <v>748</v>
      </c>
      <c r="F5" s="541" t="s">
        <v>749</v>
      </c>
    </row>
    <row r="6" spans="1:6">
      <c r="B6" s="542" t="s">
        <v>725</v>
      </c>
      <c r="C6" s="529">
        <v>3820974.2164574955</v>
      </c>
      <c r="D6" s="529">
        <v>40703.784192607047</v>
      </c>
      <c r="E6" s="529" t="b">
        <v>0</v>
      </c>
      <c r="F6" s="529">
        <v>508797.30240758811</v>
      </c>
    </row>
    <row r="7" spans="1:6">
      <c r="B7" s="530" t="s">
        <v>736</v>
      </c>
      <c r="C7" s="543">
        <v>0</v>
      </c>
      <c r="D7" s="543">
        <v>0</v>
      </c>
      <c r="E7" s="543">
        <v>0</v>
      </c>
      <c r="F7" s="543">
        <v>0</v>
      </c>
    </row>
    <row r="8" spans="1:6">
      <c r="B8" s="530" t="s">
        <v>737</v>
      </c>
      <c r="C8" s="543">
        <v>0</v>
      </c>
      <c r="D8" s="543">
        <v>0</v>
      </c>
      <c r="E8" s="543">
        <v>0</v>
      </c>
      <c r="F8" s="543">
        <v>0</v>
      </c>
    </row>
    <row r="9" spans="1:6">
      <c r="B9" s="530" t="s">
        <v>738</v>
      </c>
      <c r="C9" s="543">
        <v>3820974.2164574955</v>
      </c>
      <c r="D9" s="543">
        <v>40703.784192607047</v>
      </c>
      <c r="E9" s="543">
        <v>0</v>
      </c>
      <c r="F9" s="543">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45930</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294270448.19693345</v>
      </c>
      <c r="D8" s="263">
        <v>0</v>
      </c>
      <c r="E8" s="263">
        <v>0</v>
      </c>
      <c r="F8" s="263">
        <v>281312906.62199998</v>
      </c>
      <c r="G8" s="263">
        <v>575583354.81893349</v>
      </c>
    </row>
    <row r="9" spans="1:7">
      <c r="A9" s="261">
        <v>2</v>
      </c>
      <c r="B9" s="264" t="s">
        <v>350</v>
      </c>
      <c r="C9" s="263">
        <v>294270448.19693345</v>
      </c>
      <c r="D9" s="263">
        <v>0</v>
      </c>
      <c r="E9" s="263">
        <v>0</v>
      </c>
      <c r="F9" s="263">
        <v>71478840.560000002</v>
      </c>
      <c r="G9" s="263">
        <v>365749288.75693345</v>
      </c>
    </row>
    <row r="10" spans="1:7" ht="27.6">
      <c r="A10" s="261">
        <v>3</v>
      </c>
      <c r="B10" s="264" t="s">
        <v>351</v>
      </c>
      <c r="C10" s="265"/>
      <c r="D10" s="265"/>
      <c r="E10" s="265"/>
      <c r="F10" s="263">
        <v>209834066.06199998</v>
      </c>
      <c r="G10" s="263">
        <v>209834066.06199998</v>
      </c>
    </row>
    <row r="11" spans="1:7" ht="14.4" customHeight="1">
      <c r="A11" s="261">
        <v>4</v>
      </c>
      <c r="B11" s="262" t="s">
        <v>352</v>
      </c>
      <c r="C11" s="263">
        <v>179756592.08000183</v>
      </c>
      <c r="D11" s="263">
        <v>212350490.86999995</v>
      </c>
      <c r="E11" s="263">
        <v>133446181.95000018</v>
      </c>
      <c r="F11" s="263">
        <v>9116720.2399999965</v>
      </c>
      <c r="G11" s="263">
        <v>485927744.48850185</v>
      </c>
    </row>
    <row r="12" spans="1:7">
      <c r="A12" s="261">
        <v>5</v>
      </c>
      <c r="B12" s="264" t="s">
        <v>353</v>
      </c>
      <c r="C12" s="263">
        <v>156896994.93000188</v>
      </c>
      <c r="D12" s="263">
        <v>193196099.13999996</v>
      </c>
      <c r="E12" s="263">
        <v>127108629.06000018</v>
      </c>
      <c r="F12" s="263">
        <v>8559947.799999997</v>
      </c>
      <c r="G12" s="263">
        <v>461473587.38350189</v>
      </c>
    </row>
    <row r="13" spans="1:7">
      <c r="A13" s="261">
        <v>6</v>
      </c>
      <c r="B13" s="264" t="s">
        <v>354</v>
      </c>
      <c r="C13" s="263">
        <v>22859597.14999995</v>
      </c>
      <c r="D13" s="263">
        <v>19154391.729999997</v>
      </c>
      <c r="E13" s="263">
        <v>6337552.8899999997</v>
      </c>
      <c r="F13" s="263">
        <v>556772.44000000006</v>
      </c>
      <c r="G13" s="263">
        <v>24454157.104999974</v>
      </c>
    </row>
    <row r="14" spans="1:7">
      <c r="A14" s="261">
        <v>7</v>
      </c>
      <c r="B14" s="262" t="s">
        <v>355</v>
      </c>
      <c r="C14" s="263">
        <v>257208632.19690004</v>
      </c>
      <c r="D14" s="263">
        <v>493065094.77999997</v>
      </c>
      <c r="E14" s="263">
        <v>267411782.44</v>
      </c>
      <c r="F14" s="263">
        <v>2757.66</v>
      </c>
      <c r="G14" s="263">
        <v>337150321.44499999</v>
      </c>
    </row>
    <row r="15" spans="1:7" ht="41.4">
      <c r="A15" s="261">
        <v>8</v>
      </c>
      <c r="B15" s="264" t="s">
        <v>356</v>
      </c>
      <c r="C15" s="263">
        <v>238342767.90000004</v>
      </c>
      <c r="D15" s="263">
        <v>168543334.88999996</v>
      </c>
      <c r="E15" s="263">
        <v>158247188.22</v>
      </c>
      <c r="F15" s="263">
        <v>2757.66</v>
      </c>
      <c r="G15" s="263">
        <v>282568024.33499998</v>
      </c>
    </row>
    <row r="16" spans="1:7" ht="27.6">
      <c r="A16" s="261">
        <v>9</v>
      </c>
      <c r="B16" s="264" t="s">
        <v>357</v>
      </c>
      <c r="C16" s="263">
        <v>18865864.2969</v>
      </c>
      <c r="D16" s="263">
        <v>324521759.89000005</v>
      </c>
      <c r="E16" s="263">
        <v>109164594.21999998</v>
      </c>
      <c r="F16" s="263">
        <v>0</v>
      </c>
      <c r="G16" s="263">
        <v>54582297.109999992</v>
      </c>
    </row>
    <row r="17" spans="1:7">
      <c r="A17" s="261">
        <v>10</v>
      </c>
      <c r="B17" s="262" t="s">
        <v>358</v>
      </c>
      <c r="C17" s="263">
        <v>0</v>
      </c>
      <c r="D17" s="263">
        <v>0</v>
      </c>
      <c r="E17" s="263">
        <v>0</v>
      </c>
      <c r="F17" s="263">
        <v>0</v>
      </c>
      <c r="G17" s="263">
        <v>0</v>
      </c>
    </row>
    <row r="18" spans="1:7">
      <c r="A18" s="261">
        <v>11</v>
      </c>
      <c r="B18" s="262" t="s">
        <v>359</v>
      </c>
      <c r="C18" s="263">
        <v>0</v>
      </c>
      <c r="D18" s="263">
        <v>25020583.181380313</v>
      </c>
      <c r="E18" s="263">
        <v>5273000.2914281497</v>
      </c>
      <c r="F18" s="263">
        <v>9787060.6117999759</v>
      </c>
      <c r="G18" s="263">
        <v>0</v>
      </c>
    </row>
    <row r="19" spans="1:7">
      <c r="A19" s="261">
        <v>12</v>
      </c>
      <c r="B19" s="264" t="s">
        <v>360</v>
      </c>
      <c r="C19" s="263">
        <v>0</v>
      </c>
      <c r="D19" s="263">
        <v>0</v>
      </c>
      <c r="E19" s="263">
        <v>0</v>
      </c>
      <c r="F19" s="263">
        <v>0</v>
      </c>
      <c r="G19" s="263">
        <v>0</v>
      </c>
    </row>
    <row r="20" spans="1:7">
      <c r="A20" s="261">
        <v>13</v>
      </c>
      <c r="B20" s="264" t="s">
        <v>361</v>
      </c>
      <c r="C20" s="263">
        <v>0</v>
      </c>
      <c r="D20" s="263">
        <v>25020583.181380313</v>
      </c>
      <c r="E20" s="263">
        <v>5273000.2914281497</v>
      </c>
      <c r="F20" s="263">
        <v>9787060.6117999759</v>
      </c>
      <c r="G20" s="263">
        <v>0</v>
      </c>
    </row>
    <row r="21" spans="1:7">
      <c r="A21" s="266">
        <v>14</v>
      </c>
      <c r="B21" s="267" t="s">
        <v>362</v>
      </c>
      <c r="C21" s="265"/>
      <c r="D21" s="265"/>
      <c r="E21" s="265"/>
      <c r="F21" s="265"/>
      <c r="G21" s="268">
        <f>SUM(G8,G11,G14,G17,G18)</f>
        <v>1398661420.7524352</v>
      </c>
    </row>
    <row r="22" spans="1:7">
      <c r="A22" s="269"/>
      <c r="B22" s="270" t="s">
        <v>363</v>
      </c>
      <c r="C22" s="271"/>
      <c r="D22" s="272"/>
      <c r="E22" s="271"/>
      <c r="F22" s="271"/>
      <c r="G22" s="273"/>
    </row>
    <row r="23" spans="1:7">
      <c r="A23" s="261">
        <v>15</v>
      </c>
      <c r="B23" s="262" t="s">
        <v>364</v>
      </c>
      <c r="C23" s="274">
        <v>313389069.90210003</v>
      </c>
      <c r="D23" s="274">
        <v>180886901.28249997</v>
      </c>
      <c r="E23" s="274">
        <v>0</v>
      </c>
      <c r="F23" s="274">
        <v>1271799.68</v>
      </c>
      <c r="G23" s="274">
        <v>15043367.900730001</v>
      </c>
    </row>
    <row r="24" spans="1:7">
      <c r="A24" s="261">
        <v>16</v>
      </c>
      <c r="B24" s="262" t="s">
        <v>365</v>
      </c>
      <c r="C24" s="274">
        <v>242249.42270001964</v>
      </c>
      <c r="D24" s="274">
        <v>274604358.26777202</v>
      </c>
      <c r="E24" s="274">
        <v>172785903.23259929</v>
      </c>
      <c r="F24" s="274">
        <v>1009676578.6852003</v>
      </c>
      <c r="G24" s="274">
        <v>1039474269.7580072</v>
      </c>
    </row>
    <row r="25" spans="1:7">
      <c r="A25" s="261">
        <v>17</v>
      </c>
      <c r="B25" s="264" t="s">
        <v>366</v>
      </c>
      <c r="C25" s="274" t="s">
        <v>779</v>
      </c>
      <c r="D25" s="274">
        <v>0</v>
      </c>
      <c r="E25" s="274">
        <v>0</v>
      </c>
      <c r="F25" s="274">
        <v>0</v>
      </c>
      <c r="G25" s="274">
        <v>0</v>
      </c>
    </row>
    <row r="26" spans="1:7" ht="27.6">
      <c r="A26" s="261">
        <v>18</v>
      </c>
      <c r="B26" s="264" t="s">
        <v>367</v>
      </c>
      <c r="C26" s="274">
        <v>242249.42270001964</v>
      </c>
      <c r="D26" s="274">
        <v>46185559.373600014</v>
      </c>
      <c r="E26" s="274">
        <v>3871721.1302</v>
      </c>
      <c r="F26" s="274">
        <v>5946867.3216000004</v>
      </c>
      <c r="G26" s="274">
        <v>14846899.206145005</v>
      </c>
    </row>
    <row r="27" spans="1:7">
      <c r="A27" s="261">
        <v>19</v>
      </c>
      <c r="B27" s="264" t="s">
        <v>368</v>
      </c>
      <c r="C27" s="274" t="s">
        <v>779</v>
      </c>
      <c r="D27" s="274">
        <v>179193935.26779941</v>
      </c>
      <c r="E27" s="274">
        <v>126745004.83089928</v>
      </c>
      <c r="F27" s="274">
        <v>731362081.24240041</v>
      </c>
      <c r="G27" s="274">
        <v>774627239.1053896</v>
      </c>
    </row>
    <row r="28" spans="1:7">
      <c r="A28" s="261">
        <v>20</v>
      </c>
      <c r="B28" s="275" t="s">
        <v>369</v>
      </c>
      <c r="C28" s="274">
        <v>0</v>
      </c>
      <c r="D28" s="274">
        <v>0</v>
      </c>
      <c r="E28" s="274">
        <v>0</v>
      </c>
      <c r="F28" s="274">
        <v>0</v>
      </c>
      <c r="G28" s="274">
        <v>0</v>
      </c>
    </row>
    <row r="29" spans="1:7">
      <c r="A29" s="261">
        <v>21</v>
      </c>
      <c r="B29" s="264" t="s">
        <v>370</v>
      </c>
      <c r="C29" s="274" t="s">
        <v>779</v>
      </c>
      <c r="D29" s="274">
        <v>37200570.823800057</v>
      </c>
      <c r="E29" s="274">
        <v>42169177.271499999</v>
      </c>
      <c r="F29" s="274">
        <v>266137848.2412</v>
      </c>
      <c r="G29" s="274">
        <v>238692670.44718623</v>
      </c>
    </row>
    <row r="30" spans="1:7">
      <c r="A30" s="261">
        <v>22</v>
      </c>
      <c r="B30" s="275" t="s">
        <v>369</v>
      </c>
      <c r="C30" s="274">
        <v>0</v>
      </c>
      <c r="D30" s="274">
        <v>16998526.730880305</v>
      </c>
      <c r="E30" s="274">
        <v>16786645.393989112</v>
      </c>
      <c r="F30" s="274">
        <v>136046873.02741885</v>
      </c>
      <c r="G30" s="274">
        <v>105323053.53025696</v>
      </c>
    </row>
    <row r="31" spans="1:7">
      <c r="A31" s="261">
        <v>23</v>
      </c>
      <c r="B31" s="264" t="s">
        <v>371</v>
      </c>
      <c r="C31" s="274" t="s">
        <v>779</v>
      </c>
      <c r="D31" s="274">
        <v>12024292.802572548</v>
      </c>
      <c r="E31" s="274">
        <v>0</v>
      </c>
      <c r="F31" s="274">
        <v>6229781.8799999999</v>
      </c>
      <c r="G31" s="274">
        <v>11307460.999286275</v>
      </c>
    </row>
    <row r="32" spans="1:7">
      <c r="A32" s="261">
        <v>24</v>
      </c>
      <c r="B32" s="262" t="s">
        <v>372</v>
      </c>
      <c r="C32" s="274">
        <v>0</v>
      </c>
      <c r="D32" s="274">
        <v>0</v>
      </c>
      <c r="E32" s="274">
        <v>0</v>
      </c>
      <c r="F32" s="274">
        <v>0</v>
      </c>
      <c r="G32" s="274">
        <v>0</v>
      </c>
    </row>
    <row r="33" spans="1:7">
      <c r="A33" s="261">
        <v>25</v>
      </c>
      <c r="B33" s="262" t="s">
        <v>373</v>
      </c>
      <c r="C33" s="274">
        <v>72848815.638515249</v>
      </c>
      <c r="D33" s="274">
        <v>18115061.304299988</v>
      </c>
      <c r="E33" s="274">
        <v>9454354.2632999998</v>
      </c>
      <c r="F33" s="274">
        <v>114747157.309185</v>
      </c>
      <c r="G33" s="274">
        <v>201380684.23150027</v>
      </c>
    </row>
    <row r="34" spans="1:7">
      <c r="A34" s="261">
        <v>26</v>
      </c>
      <c r="B34" s="264" t="s">
        <v>374</v>
      </c>
      <c r="C34" s="265"/>
      <c r="D34" s="274">
        <v>7</v>
      </c>
      <c r="E34" s="274">
        <v>0</v>
      </c>
      <c r="F34" s="274">
        <v>0</v>
      </c>
      <c r="G34" s="274">
        <v>7</v>
      </c>
    </row>
    <row r="35" spans="1:7">
      <c r="A35" s="261">
        <v>27</v>
      </c>
      <c r="B35" s="264" t="s">
        <v>375</v>
      </c>
      <c r="C35" s="274">
        <v>72848815.638515249</v>
      </c>
      <c r="D35" s="274">
        <v>18115054.304299988</v>
      </c>
      <c r="E35" s="274">
        <v>9454354.2632999998</v>
      </c>
      <c r="F35" s="274">
        <v>114747157.309185</v>
      </c>
      <c r="G35" s="274">
        <v>201380677.23150027</v>
      </c>
    </row>
    <row r="36" spans="1:7">
      <c r="A36" s="261">
        <v>28</v>
      </c>
      <c r="B36" s="262" t="s">
        <v>376</v>
      </c>
      <c r="C36" s="274">
        <v>0</v>
      </c>
      <c r="D36" s="274">
        <v>37425347.042119689</v>
      </c>
      <c r="E36" s="274">
        <v>28031794.229571853</v>
      </c>
      <c r="F36" s="274">
        <v>51661287.899900034</v>
      </c>
      <c r="G36" s="274">
        <v>8722916.8415541593</v>
      </c>
    </row>
    <row r="37" spans="1:7">
      <c r="A37" s="266">
        <v>29</v>
      </c>
      <c r="B37" s="267" t="s">
        <v>377</v>
      </c>
      <c r="C37" s="265"/>
      <c r="D37" s="265"/>
      <c r="E37" s="265"/>
      <c r="F37" s="265"/>
      <c r="G37" s="268">
        <f>SUM(G23:G24,G32:G33,G36)</f>
        <v>1264621238.7317915</v>
      </c>
    </row>
    <row r="38" spans="1:7">
      <c r="A38" s="257"/>
      <c r="B38" s="276"/>
      <c r="C38" s="277"/>
      <c r="D38" s="277"/>
      <c r="E38" s="277"/>
      <c r="F38" s="277"/>
      <c r="G38" s="278"/>
    </row>
    <row r="39" spans="1:7" ht="15" thickBot="1">
      <c r="A39" s="279">
        <v>30</v>
      </c>
      <c r="B39" s="280" t="s">
        <v>378</v>
      </c>
      <c r="C39" s="192"/>
      <c r="D39" s="193"/>
      <c r="E39" s="193"/>
      <c r="F39" s="194"/>
      <c r="G39" s="281">
        <f>IFERROR(G21/G37,0)</f>
        <v>1.1059923540071683</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45930</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160067569.83999997</v>
      </c>
      <c r="D8" s="467">
        <v>144144891.7731185</v>
      </c>
      <c r="E8" s="467">
        <v>37271816.397406772</v>
      </c>
      <c r="F8" s="467">
        <v>4993817.4139</v>
      </c>
      <c r="G8" s="360">
        <v>0</v>
      </c>
      <c r="H8" s="360">
        <f t="shared" ref="H8:H21" si="0">SUM(C8:G8)</f>
        <v>346478095.42442524</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30020837.220000006</v>
      </c>
      <c r="E13" s="360">
        <v>0</v>
      </c>
      <c r="F13" s="360">
        <v>1273358.1599999999</v>
      </c>
      <c r="G13" s="360">
        <v>0</v>
      </c>
      <c r="H13" s="360">
        <f t="shared" si="0"/>
        <v>31294195.380000006</v>
      </c>
    </row>
    <row r="14" spans="1:8">
      <c r="A14" s="363">
        <v>7</v>
      </c>
      <c r="B14" s="362" t="s">
        <v>56</v>
      </c>
      <c r="C14" s="360">
        <v>0</v>
      </c>
      <c r="D14" s="360">
        <v>85676680.364119291</v>
      </c>
      <c r="E14" s="360">
        <v>216168986.37392426</v>
      </c>
      <c r="F14" s="360">
        <v>421369334.06787807</v>
      </c>
      <c r="G14" s="468">
        <v>0</v>
      </c>
      <c r="H14" s="360">
        <f t="shared" si="0"/>
        <v>723215000.80592155</v>
      </c>
    </row>
    <row r="15" spans="1:8">
      <c r="A15" s="363">
        <v>8</v>
      </c>
      <c r="B15" s="364" t="s">
        <v>57</v>
      </c>
      <c r="C15" s="360">
        <v>0</v>
      </c>
      <c r="D15" s="360">
        <v>33532199.225338008</v>
      </c>
      <c r="E15" s="360">
        <v>212100195.90320259</v>
      </c>
      <c r="F15" s="360">
        <v>472014758.63529634</v>
      </c>
      <c r="G15" s="360" t="s">
        <v>780</v>
      </c>
      <c r="H15" s="360">
        <f t="shared" si="0"/>
        <v>717647153.76383698</v>
      </c>
    </row>
    <row r="16" spans="1:8">
      <c r="A16" s="363">
        <v>9</v>
      </c>
      <c r="B16" s="362" t="s">
        <v>58</v>
      </c>
      <c r="C16" s="360">
        <v>0</v>
      </c>
      <c r="D16" s="360">
        <v>5651404.7787509998</v>
      </c>
      <c r="E16" s="360">
        <v>24324360.079656005</v>
      </c>
      <c r="F16" s="360">
        <v>173173848.79280007</v>
      </c>
      <c r="G16" s="360">
        <v>0</v>
      </c>
      <c r="H16" s="360">
        <f t="shared" si="0"/>
        <v>203149613.65120709</v>
      </c>
    </row>
    <row r="17" spans="1:8">
      <c r="A17" s="363">
        <v>10</v>
      </c>
      <c r="B17" s="366" t="s">
        <v>399</v>
      </c>
      <c r="C17" s="360">
        <v>0</v>
      </c>
      <c r="D17" s="360">
        <v>971905.66787800007</v>
      </c>
      <c r="E17" s="360">
        <v>7390166.3299609981</v>
      </c>
      <c r="F17" s="360">
        <v>27209507.424980983</v>
      </c>
      <c r="G17" s="360">
        <v>0</v>
      </c>
      <c r="H17" s="360">
        <f t="shared" si="0"/>
        <v>35571579.422819979</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67532827.74817495</v>
      </c>
      <c r="D21" s="467">
        <v>0</v>
      </c>
      <c r="E21" s="467">
        <v>0</v>
      </c>
      <c r="F21" s="467">
        <v>113852212.45000003</v>
      </c>
      <c r="G21" s="360">
        <v>0</v>
      </c>
      <c r="H21" s="360">
        <f t="shared" si="0"/>
        <v>181385040.19817498</v>
      </c>
    </row>
    <row r="22" spans="1:8">
      <c r="A22" s="361">
        <v>15</v>
      </c>
      <c r="B22" s="360" t="s">
        <v>64</v>
      </c>
      <c r="C22" s="360">
        <f>SUM(C18:C21)+SUM(C8:C16)</f>
        <v>227600397.58817494</v>
      </c>
      <c r="D22" s="360">
        <f t="shared" ref="D22:H22" si="1">SUM(D18:D21)+SUM(D8:D16)</f>
        <v>299026013.36132681</v>
      </c>
      <c r="E22" s="360">
        <f t="shared" si="1"/>
        <v>489865358.75418961</v>
      </c>
      <c r="F22" s="360">
        <f t="shared" si="1"/>
        <v>1186677329.5198743</v>
      </c>
      <c r="G22" s="360">
        <f t="shared" si="1"/>
        <v>0</v>
      </c>
      <c r="H22" s="360">
        <f t="shared" si="1"/>
        <v>2203169099.2235656</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346567743.8835991</v>
      </c>
      <c r="E7" s="372">
        <v>89648.105574731235</v>
      </c>
      <c r="F7" s="372">
        <v>0</v>
      </c>
      <c r="G7" s="372">
        <v>0</v>
      </c>
      <c r="H7" s="371">
        <f>C7+D7-E7-F7</f>
        <v>346478095.77802438</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31294195.380000003</v>
      </c>
      <c r="E12" s="372">
        <v>0</v>
      </c>
      <c r="F12" s="372">
        <v>0</v>
      </c>
      <c r="G12" s="372">
        <v>0</v>
      </c>
      <c r="H12" s="371">
        <f t="shared" si="0"/>
        <v>31294195.380000003</v>
      </c>
    </row>
    <row r="13" spans="1:8">
      <c r="A13" s="378">
        <v>7</v>
      </c>
      <c r="B13" s="362" t="s">
        <v>56</v>
      </c>
      <c r="C13" s="372">
        <v>18374542.1182</v>
      </c>
      <c r="D13" s="372">
        <v>710308463.47120023</v>
      </c>
      <c r="E13" s="372">
        <v>5468004.7834787257</v>
      </c>
      <c r="F13" s="372">
        <v>0</v>
      </c>
      <c r="G13" s="372">
        <v>0</v>
      </c>
      <c r="H13" s="371">
        <f t="shared" si="0"/>
        <v>723215000.80592144</v>
      </c>
    </row>
    <row r="14" spans="1:8">
      <c r="A14" s="378">
        <v>8</v>
      </c>
      <c r="B14" s="364" t="s">
        <v>57</v>
      </c>
      <c r="C14" s="372">
        <v>56776878.444999948</v>
      </c>
      <c r="D14" s="372">
        <v>687515487.77479887</v>
      </c>
      <c r="E14" s="372">
        <v>26645212.455963105</v>
      </c>
      <c r="F14" s="372">
        <v>0</v>
      </c>
      <c r="G14" s="372">
        <v>948661.10201267817</v>
      </c>
      <c r="H14" s="371">
        <f t="shared" si="0"/>
        <v>717647153.76383567</v>
      </c>
    </row>
    <row r="15" spans="1:8">
      <c r="A15" s="378">
        <v>9</v>
      </c>
      <c r="B15" s="362" t="s">
        <v>58</v>
      </c>
      <c r="C15" s="372">
        <v>6957826.4142000005</v>
      </c>
      <c r="D15" s="372">
        <v>199109477.92569992</v>
      </c>
      <c r="E15" s="372">
        <v>2917690.6886930102</v>
      </c>
      <c r="F15" s="372">
        <v>0</v>
      </c>
      <c r="G15" s="372">
        <v>0</v>
      </c>
      <c r="H15" s="371">
        <f t="shared" si="0"/>
        <v>203149613.65120691</v>
      </c>
    </row>
    <row r="16" spans="1:8">
      <c r="A16" s="378">
        <v>10</v>
      </c>
      <c r="B16" s="366" t="s">
        <v>399</v>
      </c>
      <c r="C16" s="372">
        <v>51673752.276599959</v>
      </c>
      <c r="D16" s="372">
        <v>0</v>
      </c>
      <c r="E16" s="372">
        <v>16102172.853780031</v>
      </c>
      <c r="F16" s="372">
        <v>0</v>
      </c>
      <c r="G16" s="372">
        <v>899955.90201267821</v>
      </c>
      <c r="H16" s="371">
        <f t="shared" si="0"/>
        <v>35571579.422819927</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41644646.349676058</v>
      </c>
      <c r="D20" s="372">
        <v>174887237.11849895</v>
      </c>
      <c r="E20" s="372">
        <v>0</v>
      </c>
      <c r="F20" s="372">
        <v>0</v>
      </c>
      <c r="G20" s="372">
        <v>0</v>
      </c>
      <c r="H20" s="371">
        <f t="shared" si="0"/>
        <v>216531883.46817499</v>
      </c>
    </row>
    <row r="21" spans="1:8" s="375" customFormat="1">
      <c r="A21" s="377">
        <v>15</v>
      </c>
      <c r="B21" s="376" t="s">
        <v>64</v>
      </c>
      <c r="C21" s="376">
        <f t="shared" ref="C21:H21" si="1">SUM(C7:C15)+SUM(C17:C20)</f>
        <v>123753893.327076</v>
      </c>
      <c r="D21" s="376">
        <f t="shared" si="1"/>
        <v>2149682605.5537972</v>
      </c>
      <c r="E21" s="376">
        <f t="shared" si="1"/>
        <v>35120556.033709571</v>
      </c>
      <c r="F21" s="376">
        <f t="shared" si="1"/>
        <v>0</v>
      </c>
      <c r="G21" s="376">
        <f t="shared" si="1"/>
        <v>948661.10201267817</v>
      </c>
      <c r="H21" s="371">
        <f t="shared" si="1"/>
        <v>2238315942.8471637</v>
      </c>
    </row>
    <row r="22" spans="1:8">
      <c r="A22" s="374">
        <v>16</v>
      </c>
      <c r="B22" s="373" t="s">
        <v>400</v>
      </c>
      <c r="C22" s="372">
        <v>82109246.977399945</v>
      </c>
      <c r="D22" s="372">
        <v>1565820664.8316991</v>
      </c>
      <c r="E22" s="372">
        <v>34924700.402999684</v>
      </c>
      <c r="F22" s="372">
        <v>0</v>
      </c>
      <c r="G22" s="372">
        <v>948661.10201267817</v>
      </c>
      <c r="H22" s="371">
        <f>C22+D22-E22-F22</f>
        <v>1613005211.4060996</v>
      </c>
    </row>
    <row r="23" spans="1:8">
      <c r="A23" s="374">
        <v>17</v>
      </c>
      <c r="B23" s="373" t="s">
        <v>401</v>
      </c>
      <c r="C23" s="476">
        <v>0</v>
      </c>
      <c r="D23" s="372">
        <v>217612938.03000003</v>
      </c>
      <c r="E23" s="372">
        <v>195863.35692745302</v>
      </c>
      <c r="F23" s="372">
        <v>0</v>
      </c>
      <c r="G23" s="372">
        <v>0</v>
      </c>
      <c r="H23" s="371">
        <f>C23+D23-E23-F23</f>
        <v>217417074.67307258</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963975.23010000004</v>
      </c>
      <c r="D7" s="372">
        <v>422874817.97299927</v>
      </c>
      <c r="E7" s="372">
        <v>1219485.4915747268</v>
      </c>
      <c r="F7" s="372">
        <v>0</v>
      </c>
      <c r="G7" s="372">
        <v>0</v>
      </c>
      <c r="H7" s="371">
        <f t="shared" ref="H7:H34" si="0">C7+D7-E7-F7</f>
        <v>422619307.71152455</v>
      </c>
    </row>
    <row r="8" spans="1:8">
      <c r="A8" s="372">
        <v>2</v>
      </c>
      <c r="B8" s="387" t="s">
        <v>403</v>
      </c>
      <c r="C8" s="372">
        <v>1052273.43</v>
      </c>
      <c r="D8" s="372">
        <v>95466293.066300005</v>
      </c>
      <c r="E8" s="372">
        <v>616236.43715085112</v>
      </c>
      <c r="F8" s="372">
        <v>0</v>
      </c>
      <c r="G8" s="372">
        <v>0</v>
      </c>
      <c r="H8" s="371">
        <f t="shared" si="0"/>
        <v>95902330.059149161</v>
      </c>
    </row>
    <row r="9" spans="1:8">
      <c r="A9" s="372">
        <v>3</v>
      </c>
      <c r="B9" s="387" t="s">
        <v>404</v>
      </c>
      <c r="C9" s="372">
        <v>0</v>
      </c>
      <c r="D9" s="372">
        <v>40671351.027200006</v>
      </c>
      <c r="E9" s="372">
        <v>76.024200000000008</v>
      </c>
      <c r="F9" s="372">
        <v>0</v>
      </c>
      <c r="G9" s="372">
        <v>0</v>
      </c>
      <c r="H9" s="371">
        <f t="shared" si="0"/>
        <v>40671275.003000006</v>
      </c>
    </row>
    <row r="10" spans="1:8">
      <c r="A10" s="372">
        <v>4</v>
      </c>
      <c r="B10" s="387" t="s">
        <v>491</v>
      </c>
      <c r="C10" s="372">
        <v>8459375.4605</v>
      </c>
      <c r="D10" s="372">
        <v>139331842.42440009</v>
      </c>
      <c r="E10" s="372">
        <v>1630384.0141000003</v>
      </c>
      <c r="F10" s="372">
        <v>0</v>
      </c>
      <c r="G10" s="372">
        <v>0</v>
      </c>
      <c r="H10" s="371">
        <f t="shared" si="0"/>
        <v>146160833.87080008</v>
      </c>
    </row>
    <row r="11" spans="1:8">
      <c r="A11" s="372">
        <v>5</v>
      </c>
      <c r="B11" s="387" t="s">
        <v>405</v>
      </c>
      <c r="C11" s="372">
        <v>8202068.1934000012</v>
      </c>
      <c r="D11" s="372">
        <v>106967866.34330009</v>
      </c>
      <c r="E11" s="372">
        <v>2368827.8971999991</v>
      </c>
      <c r="F11" s="372">
        <v>0</v>
      </c>
      <c r="G11" s="372">
        <v>0</v>
      </c>
      <c r="H11" s="371">
        <f t="shared" si="0"/>
        <v>112801106.63950008</v>
      </c>
    </row>
    <row r="12" spans="1:8">
      <c r="A12" s="372">
        <v>6</v>
      </c>
      <c r="B12" s="387" t="s">
        <v>406</v>
      </c>
      <c r="C12" s="372">
        <v>2357144.7724000001</v>
      </c>
      <c r="D12" s="372">
        <v>42447099.463299975</v>
      </c>
      <c r="E12" s="372">
        <v>585052.26579999994</v>
      </c>
      <c r="F12" s="372">
        <v>0</v>
      </c>
      <c r="G12" s="372">
        <v>0</v>
      </c>
      <c r="H12" s="371">
        <f t="shared" si="0"/>
        <v>44219191.969899975</v>
      </c>
    </row>
    <row r="13" spans="1:8">
      <c r="A13" s="372">
        <v>7</v>
      </c>
      <c r="B13" s="387" t="s">
        <v>407</v>
      </c>
      <c r="C13" s="372">
        <v>2247356.3909</v>
      </c>
      <c r="D13" s="372">
        <v>103436559.6266</v>
      </c>
      <c r="E13" s="372">
        <v>732539.56010000024</v>
      </c>
      <c r="F13" s="372">
        <v>0</v>
      </c>
      <c r="G13" s="372">
        <v>0</v>
      </c>
      <c r="H13" s="371">
        <f t="shared" si="0"/>
        <v>104951376.45739999</v>
      </c>
    </row>
    <row r="14" spans="1:8">
      <c r="A14" s="372">
        <v>8</v>
      </c>
      <c r="B14" s="387" t="s">
        <v>408</v>
      </c>
      <c r="C14" s="372">
        <v>2253348.5767999999</v>
      </c>
      <c r="D14" s="372">
        <v>71537947.465999976</v>
      </c>
      <c r="E14" s="372">
        <v>1087721.6285000008</v>
      </c>
      <c r="F14" s="372">
        <v>0</v>
      </c>
      <c r="G14" s="372">
        <v>0</v>
      </c>
      <c r="H14" s="371">
        <f t="shared" si="0"/>
        <v>72703574.41429998</v>
      </c>
    </row>
    <row r="15" spans="1:8">
      <c r="A15" s="372">
        <v>9</v>
      </c>
      <c r="B15" s="387" t="s">
        <v>409</v>
      </c>
      <c r="C15" s="372">
        <v>1579352.15</v>
      </c>
      <c r="D15" s="372">
        <v>60885147.063100003</v>
      </c>
      <c r="E15" s="372">
        <v>580169.34010000015</v>
      </c>
      <c r="F15" s="372">
        <v>0</v>
      </c>
      <c r="G15" s="372">
        <v>0</v>
      </c>
      <c r="H15" s="371">
        <f t="shared" si="0"/>
        <v>61884329.873000003</v>
      </c>
    </row>
    <row r="16" spans="1:8">
      <c r="A16" s="372">
        <v>10</v>
      </c>
      <c r="B16" s="387" t="s">
        <v>410</v>
      </c>
      <c r="C16" s="372">
        <v>775934.98080000002</v>
      </c>
      <c r="D16" s="372">
        <v>32777847.094099991</v>
      </c>
      <c r="E16" s="372">
        <v>574733.31819999975</v>
      </c>
      <c r="F16" s="372">
        <v>0</v>
      </c>
      <c r="G16" s="372">
        <v>0</v>
      </c>
      <c r="H16" s="371">
        <f t="shared" si="0"/>
        <v>32979048.75669999</v>
      </c>
    </row>
    <row r="17" spans="1:8">
      <c r="A17" s="372">
        <v>11</v>
      </c>
      <c r="B17" s="387" t="s">
        <v>411</v>
      </c>
      <c r="C17" s="372">
        <v>1172458.3925999999</v>
      </c>
      <c r="D17" s="372">
        <v>10996471.772100003</v>
      </c>
      <c r="E17" s="372">
        <v>420530.88010000013</v>
      </c>
      <c r="F17" s="372">
        <v>0</v>
      </c>
      <c r="G17" s="372">
        <v>0</v>
      </c>
      <c r="H17" s="371">
        <f t="shared" si="0"/>
        <v>11748399.284600003</v>
      </c>
    </row>
    <row r="18" spans="1:8">
      <c r="A18" s="372">
        <v>12</v>
      </c>
      <c r="B18" s="387" t="s">
        <v>412</v>
      </c>
      <c r="C18" s="372">
        <v>6655021.4600999998</v>
      </c>
      <c r="D18" s="372">
        <v>83138818.627300054</v>
      </c>
      <c r="E18" s="372">
        <v>2815386.5764018712</v>
      </c>
      <c r="F18" s="372">
        <v>0</v>
      </c>
      <c r="G18" s="372">
        <v>0</v>
      </c>
      <c r="H18" s="371">
        <f t="shared" si="0"/>
        <v>86978453.510998175</v>
      </c>
    </row>
    <row r="19" spans="1:8">
      <c r="A19" s="372">
        <v>13</v>
      </c>
      <c r="B19" s="387" t="s">
        <v>413</v>
      </c>
      <c r="C19" s="372">
        <v>1696513.8987999998</v>
      </c>
      <c r="D19" s="372">
        <v>19254940.934099987</v>
      </c>
      <c r="E19" s="372">
        <v>515518.57220000011</v>
      </c>
      <c r="F19" s="372">
        <v>0</v>
      </c>
      <c r="G19" s="372">
        <v>0</v>
      </c>
      <c r="H19" s="371">
        <f t="shared" si="0"/>
        <v>20435936.260699987</v>
      </c>
    </row>
    <row r="20" spans="1:8">
      <c r="A20" s="372">
        <v>14</v>
      </c>
      <c r="B20" s="387" t="s">
        <v>414</v>
      </c>
      <c r="C20" s="372">
        <v>7504208.9242000002</v>
      </c>
      <c r="D20" s="372">
        <v>140376538.25400001</v>
      </c>
      <c r="E20" s="372">
        <v>2469381.1250999998</v>
      </c>
      <c r="F20" s="372">
        <v>0</v>
      </c>
      <c r="G20" s="372">
        <v>0</v>
      </c>
      <c r="H20" s="371">
        <f t="shared" si="0"/>
        <v>145411366.05310002</v>
      </c>
    </row>
    <row r="21" spans="1:8">
      <c r="A21" s="372">
        <v>15</v>
      </c>
      <c r="B21" s="387" t="s">
        <v>415</v>
      </c>
      <c r="C21" s="372">
        <v>317519.12000000005</v>
      </c>
      <c r="D21" s="372">
        <v>55361320.596999988</v>
      </c>
      <c r="E21" s="372">
        <v>788237.91779999959</v>
      </c>
      <c r="F21" s="372">
        <v>0</v>
      </c>
      <c r="G21" s="372">
        <v>0</v>
      </c>
      <c r="H21" s="371">
        <f t="shared" si="0"/>
        <v>54890601.799199983</v>
      </c>
    </row>
    <row r="22" spans="1:8">
      <c r="A22" s="372">
        <v>16</v>
      </c>
      <c r="B22" s="387" t="s">
        <v>416</v>
      </c>
      <c r="C22" s="372">
        <v>0</v>
      </c>
      <c r="D22" s="372">
        <v>140263.94960000002</v>
      </c>
      <c r="E22" s="372">
        <v>287.5446</v>
      </c>
      <c r="F22" s="372">
        <v>0</v>
      </c>
      <c r="G22" s="372">
        <v>0</v>
      </c>
      <c r="H22" s="371">
        <f t="shared" si="0"/>
        <v>139976.40500000003</v>
      </c>
    </row>
    <row r="23" spans="1:8">
      <c r="A23" s="372">
        <v>17</v>
      </c>
      <c r="B23" s="387" t="s">
        <v>494</v>
      </c>
      <c r="C23" s="372">
        <v>0</v>
      </c>
      <c r="D23" s="372">
        <v>2774436.3504999992</v>
      </c>
      <c r="E23" s="372">
        <v>215030.98160000012</v>
      </c>
      <c r="F23" s="372">
        <v>0</v>
      </c>
      <c r="G23" s="372">
        <v>0</v>
      </c>
      <c r="H23" s="371">
        <f t="shared" si="0"/>
        <v>2559405.3688999992</v>
      </c>
    </row>
    <row r="24" spans="1:8">
      <c r="A24" s="372">
        <v>18</v>
      </c>
      <c r="B24" s="387" t="s">
        <v>417</v>
      </c>
      <c r="C24" s="372">
        <v>0</v>
      </c>
      <c r="D24" s="372">
        <v>3108780.6017</v>
      </c>
      <c r="E24" s="372">
        <v>11776.967399999998</v>
      </c>
      <c r="F24" s="372">
        <v>0</v>
      </c>
      <c r="G24" s="372">
        <v>0</v>
      </c>
      <c r="H24" s="371">
        <f t="shared" si="0"/>
        <v>3097003.6343</v>
      </c>
    </row>
    <row r="25" spans="1:8">
      <c r="A25" s="372">
        <v>19</v>
      </c>
      <c r="B25" s="387" t="s">
        <v>418</v>
      </c>
      <c r="C25" s="372">
        <v>29230.53</v>
      </c>
      <c r="D25" s="372">
        <v>4158630.9458000003</v>
      </c>
      <c r="E25" s="372">
        <v>42604.690600000009</v>
      </c>
      <c r="F25" s="372">
        <v>0</v>
      </c>
      <c r="G25" s="372">
        <v>0</v>
      </c>
      <c r="H25" s="371">
        <f t="shared" si="0"/>
        <v>4145256.7852000003</v>
      </c>
    </row>
    <row r="26" spans="1:8">
      <c r="A26" s="372">
        <v>20</v>
      </c>
      <c r="B26" s="387" t="s">
        <v>493</v>
      </c>
      <c r="C26" s="372">
        <v>2069491.4325000001</v>
      </c>
      <c r="D26" s="372">
        <v>37992711.476299971</v>
      </c>
      <c r="E26" s="372">
        <v>472791.54640000005</v>
      </c>
      <c r="F26" s="372">
        <v>0</v>
      </c>
      <c r="G26" s="372">
        <v>0</v>
      </c>
      <c r="H26" s="371">
        <f t="shared" si="0"/>
        <v>39589411.362399966</v>
      </c>
    </row>
    <row r="27" spans="1:8">
      <c r="A27" s="372">
        <v>21</v>
      </c>
      <c r="B27" s="387" t="s">
        <v>419</v>
      </c>
      <c r="C27" s="372">
        <v>245188.28999999998</v>
      </c>
      <c r="D27" s="372">
        <v>2145047.5872999998</v>
      </c>
      <c r="E27" s="372">
        <v>95809.439299999998</v>
      </c>
      <c r="F27" s="372">
        <v>0</v>
      </c>
      <c r="G27" s="372">
        <v>0</v>
      </c>
      <c r="H27" s="371">
        <f t="shared" si="0"/>
        <v>2294426.4379999996</v>
      </c>
    </row>
    <row r="28" spans="1:8">
      <c r="A28" s="372">
        <v>22</v>
      </c>
      <c r="B28" s="387" t="s">
        <v>420</v>
      </c>
      <c r="C28" s="372">
        <v>474288.64809999999</v>
      </c>
      <c r="D28" s="372">
        <v>1499337.4600000002</v>
      </c>
      <c r="E28" s="372">
        <v>21360.4575</v>
      </c>
      <c r="F28" s="372">
        <v>0</v>
      </c>
      <c r="G28" s="372">
        <v>0</v>
      </c>
      <c r="H28" s="371">
        <f t="shared" si="0"/>
        <v>1952265.6506000003</v>
      </c>
    </row>
    <row r="29" spans="1:8">
      <c r="A29" s="372">
        <v>23</v>
      </c>
      <c r="B29" s="387" t="s">
        <v>421</v>
      </c>
      <c r="C29" s="372">
        <v>11877432.294200009</v>
      </c>
      <c r="D29" s="372">
        <v>225888925.38620058</v>
      </c>
      <c r="E29" s="372">
        <v>6286950.4712999891</v>
      </c>
      <c r="F29" s="372">
        <v>0</v>
      </c>
      <c r="G29" s="372">
        <v>0</v>
      </c>
      <c r="H29" s="371">
        <f t="shared" si="0"/>
        <v>231479407.2091006</v>
      </c>
    </row>
    <row r="30" spans="1:8">
      <c r="A30" s="372">
        <v>24</v>
      </c>
      <c r="B30" s="387" t="s">
        <v>492</v>
      </c>
      <c r="C30" s="372">
        <v>13216559.538000003</v>
      </c>
      <c r="D30" s="372">
        <v>148975934.5508</v>
      </c>
      <c r="E30" s="372">
        <v>5864499.7175999871</v>
      </c>
      <c r="F30" s="372">
        <v>0</v>
      </c>
      <c r="G30" s="372">
        <v>0</v>
      </c>
      <c r="H30" s="371">
        <f t="shared" si="0"/>
        <v>156327994.37120003</v>
      </c>
    </row>
    <row r="31" spans="1:8">
      <c r="A31" s="372">
        <v>25</v>
      </c>
      <c r="B31" s="387" t="s">
        <v>422</v>
      </c>
      <c r="C31" s="372">
        <v>4011002.4441999993</v>
      </c>
      <c r="D31" s="372">
        <v>77170584.332000017</v>
      </c>
      <c r="E31" s="372">
        <v>1834758.7728000013</v>
      </c>
      <c r="F31" s="372">
        <v>0</v>
      </c>
      <c r="G31" s="372">
        <v>0</v>
      </c>
      <c r="H31" s="371">
        <f t="shared" si="0"/>
        <v>79346828.003400013</v>
      </c>
    </row>
    <row r="32" spans="1:8">
      <c r="A32" s="372">
        <v>26</v>
      </c>
      <c r="B32" s="387" t="s">
        <v>489</v>
      </c>
      <c r="C32" s="372">
        <v>4949502.8198000044</v>
      </c>
      <c r="D32" s="372">
        <v>45415854.063300058</v>
      </c>
      <c r="E32" s="372">
        <v>3870412.122300006</v>
      </c>
      <c r="F32" s="372">
        <v>0</v>
      </c>
      <c r="G32" s="372">
        <v>948661.10201267817</v>
      </c>
      <c r="H32" s="371">
        <f t="shared" si="0"/>
        <v>46494944.760800056</v>
      </c>
    </row>
    <row r="33" spans="1:8">
      <c r="A33" s="372">
        <v>27</v>
      </c>
      <c r="B33" s="372" t="s">
        <v>423</v>
      </c>
      <c r="C33" s="372">
        <v>41644646.349676058</v>
      </c>
      <c r="D33" s="372">
        <v>174887237.11849895</v>
      </c>
      <c r="E33" s="372">
        <v>0</v>
      </c>
      <c r="F33" s="372">
        <v>0</v>
      </c>
      <c r="G33" s="372">
        <v>0</v>
      </c>
      <c r="H33" s="371">
        <f t="shared" si="0"/>
        <v>216531883.46817499</v>
      </c>
    </row>
    <row r="34" spans="1:8">
      <c r="A34" s="372">
        <v>28</v>
      </c>
      <c r="B34" s="376" t="s">
        <v>64</v>
      </c>
      <c r="C34" s="376">
        <f>SUM(C7:C33)</f>
        <v>123753893.32707606</v>
      </c>
      <c r="D34" s="376">
        <f>SUM(D7:D33)</f>
        <v>2149682605.5537992</v>
      </c>
      <c r="E34" s="376">
        <f>SUM(E7:E33)</f>
        <v>35120563.759927429</v>
      </c>
      <c r="F34" s="376">
        <f>SUM(F7:F33)</f>
        <v>0</v>
      </c>
      <c r="G34" s="376">
        <f>SUM(G7:G33)</f>
        <v>948661.10201267817</v>
      </c>
      <c r="H34" s="371">
        <f t="shared" si="0"/>
        <v>2238315935.1209478</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45930</v>
      </c>
    </row>
    <row r="3" spans="1:4">
      <c r="A3" s="285" t="s">
        <v>424</v>
      </c>
    </row>
    <row r="5" spans="1:4">
      <c r="A5" s="644" t="s">
        <v>638</v>
      </c>
      <c r="B5" s="644"/>
      <c r="C5" s="367" t="s">
        <v>441</v>
      </c>
      <c r="D5" s="367" t="s">
        <v>482</v>
      </c>
    </row>
    <row r="6" spans="1:4">
      <c r="A6" s="395">
        <v>1</v>
      </c>
      <c r="B6" s="388" t="s">
        <v>637</v>
      </c>
      <c r="C6" s="390">
        <v>34895256.555300005</v>
      </c>
      <c r="D6" s="390">
        <v>0</v>
      </c>
    </row>
    <row r="7" spans="1:4">
      <c r="A7" s="392">
        <v>2</v>
      </c>
      <c r="B7" s="388" t="s">
        <v>636</v>
      </c>
      <c r="C7" s="390">
        <v>24090272328.180527</v>
      </c>
      <c r="D7" s="390">
        <v>0</v>
      </c>
    </row>
    <row r="8" spans="1:4">
      <c r="A8" s="394">
        <v>2.1</v>
      </c>
      <c r="B8" s="393" t="s">
        <v>497</v>
      </c>
      <c r="C8" s="390">
        <v>1138293.2208000007</v>
      </c>
      <c r="D8" s="390">
        <v>0</v>
      </c>
    </row>
    <row r="9" spans="1:4">
      <c r="A9" s="394">
        <v>2.2000000000000002</v>
      </c>
      <c r="B9" s="393" t="s">
        <v>495</v>
      </c>
      <c r="C9" s="390">
        <v>24089134034.959728</v>
      </c>
      <c r="D9" s="390">
        <v>0</v>
      </c>
    </row>
    <row r="10" spans="1:4">
      <c r="A10" s="395">
        <v>3</v>
      </c>
      <c r="B10" s="388" t="s">
        <v>635</v>
      </c>
      <c r="C10" s="390">
        <v>24090187000.992619</v>
      </c>
      <c r="D10" s="390">
        <v>0</v>
      </c>
    </row>
    <row r="11" spans="1:4">
      <c r="A11" s="394">
        <v>3.1</v>
      </c>
      <c r="B11" s="393" t="s">
        <v>426</v>
      </c>
      <c r="C11" s="390">
        <v>1032555.536302849</v>
      </c>
      <c r="D11" s="390">
        <v>0</v>
      </c>
    </row>
    <row r="12" spans="1:4">
      <c r="A12" s="394">
        <v>3.2</v>
      </c>
      <c r="B12" s="393" t="s">
        <v>634</v>
      </c>
      <c r="C12" s="390">
        <v>3406949.7067888789</v>
      </c>
      <c r="D12" s="390">
        <v>0</v>
      </c>
    </row>
    <row r="13" spans="1:4">
      <c r="A13" s="394">
        <v>3.3</v>
      </c>
      <c r="B13" s="393" t="s">
        <v>496</v>
      </c>
      <c r="C13" s="390">
        <v>24085747495.749527</v>
      </c>
      <c r="D13" s="390">
        <v>0</v>
      </c>
    </row>
    <row r="14" spans="1:4">
      <c r="A14" s="392">
        <v>4</v>
      </c>
      <c r="B14" s="391" t="s">
        <v>633</v>
      </c>
      <c r="C14" s="390">
        <v>-55885.195661000005</v>
      </c>
      <c r="D14" s="390">
        <v>0</v>
      </c>
    </row>
    <row r="15" spans="1:4">
      <c r="A15" s="389">
        <v>5</v>
      </c>
      <c r="B15" s="388" t="s">
        <v>632</v>
      </c>
      <c r="C15" s="360">
        <f>C6+C7-C10+C14</f>
        <v>34924698.547548838</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45930</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76872165.339099944</v>
      </c>
      <c r="D7" s="396"/>
    </row>
    <row r="8" spans="1:4">
      <c r="A8" s="390">
        <v>2</v>
      </c>
      <c r="B8" s="390" t="s">
        <v>431</v>
      </c>
      <c r="C8" s="390">
        <v>15437989.336714929</v>
      </c>
      <c r="D8" s="396"/>
    </row>
    <row r="9" spans="1:4">
      <c r="A9" s="390">
        <v>3</v>
      </c>
      <c r="B9" s="399" t="s">
        <v>641</v>
      </c>
      <c r="C9" s="390">
        <v>0</v>
      </c>
      <c r="D9" s="396"/>
    </row>
    <row r="10" spans="1:4">
      <c r="A10" s="390">
        <v>4</v>
      </c>
      <c r="B10" s="390" t="s">
        <v>432</v>
      </c>
      <c r="C10" s="390">
        <v>10193785.828414926</v>
      </c>
      <c r="D10" s="396"/>
    </row>
    <row r="11" spans="1:4">
      <c r="A11" s="390">
        <v>5</v>
      </c>
      <c r="B11" s="398" t="s">
        <v>640</v>
      </c>
      <c r="C11" s="390">
        <v>2877191.2147400407</v>
      </c>
      <c r="D11" s="396"/>
    </row>
    <row r="12" spans="1:4">
      <c r="A12" s="390">
        <v>6</v>
      </c>
      <c r="B12" s="398" t="s">
        <v>433</v>
      </c>
      <c r="C12" s="390">
        <v>6025060.0745410407</v>
      </c>
      <c r="D12" s="396"/>
    </row>
    <row r="13" spans="1:4">
      <c r="A13" s="390">
        <v>7</v>
      </c>
      <c r="B13" s="398" t="s">
        <v>436</v>
      </c>
      <c r="C13" s="390">
        <v>1128634.3700000001</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162900.16913384892</v>
      </c>
      <c r="D17" s="396"/>
    </row>
    <row r="18" spans="1:4">
      <c r="A18" s="360">
        <v>12</v>
      </c>
      <c r="B18" s="397" t="s">
        <v>427</v>
      </c>
      <c r="C18" s="360">
        <f>C7+C8+C9-C10</f>
        <v>82116368.847399935</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45930</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1647929911.8091056</v>
      </c>
      <c r="D8" s="376">
        <v>1491185320.6309037</v>
      </c>
      <c r="E8" s="376">
        <v>62865718.655300006</v>
      </c>
      <c r="F8" s="376">
        <v>0</v>
      </c>
      <c r="G8" s="376">
        <v>0</v>
      </c>
      <c r="H8" s="376">
        <v>74635344.200800031</v>
      </c>
      <c r="I8" s="376">
        <v>15012598.6888</v>
      </c>
      <c r="J8" s="376">
        <v>12899856.110099994</v>
      </c>
      <c r="K8" s="376">
        <v>0</v>
      </c>
      <c r="L8" s="376">
        <v>82109246.977399945</v>
      </c>
      <c r="M8" s="376">
        <v>5456220.4164000005</v>
      </c>
      <c r="N8" s="376">
        <v>10256680.720099999</v>
      </c>
      <c r="O8" s="376">
        <v>14823918.681999996</v>
      </c>
      <c r="P8" s="376">
        <v>18727462.344599999</v>
      </c>
      <c r="Q8" s="376">
        <v>9939040.7386000007</v>
      </c>
      <c r="R8" s="376">
        <v>4721381.6553000007</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61445344.327200003</v>
      </c>
      <c r="D12" s="372">
        <v>60590473.547200002</v>
      </c>
      <c r="E12" s="372">
        <v>0</v>
      </c>
      <c r="F12" s="372">
        <v>0</v>
      </c>
      <c r="G12" s="372">
        <v>0</v>
      </c>
      <c r="H12" s="372">
        <v>0</v>
      </c>
      <c r="I12" s="372">
        <v>0</v>
      </c>
      <c r="J12" s="372">
        <v>0</v>
      </c>
      <c r="K12" s="372">
        <v>0</v>
      </c>
      <c r="L12" s="372">
        <v>854870.78</v>
      </c>
      <c r="M12" s="372">
        <v>0</v>
      </c>
      <c r="N12" s="372">
        <v>0</v>
      </c>
      <c r="O12" s="372">
        <v>820632.23</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731655341.64620018</v>
      </c>
      <c r="D13" s="372">
        <v>651059232.1577003</v>
      </c>
      <c r="E13" s="372">
        <v>36067900.749600001</v>
      </c>
      <c r="F13" s="372">
        <v>0</v>
      </c>
      <c r="G13" s="372">
        <v>0</v>
      </c>
      <c r="H13" s="372">
        <v>44438152.64630001</v>
      </c>
      <c r="I13" s="372">
        <v>11390852.0703</v>
      </c>
      <c r="J13" s="372">
        <v>5912491.1900000013</v>
      </c>
      <c r="K13" s="372">
        <v>0</v>
      </c>
      <c r="L13" s="372">
        <v>36157956.842200018</v>
      </c>
      <c r="M13" s="372">
        <v>1842757.9087</v>
      </c>
      <c r="N13" s="372">
        <v>7054590.4221999999</v>
      </c>
      <c r="O13" s="372">
        <v>5736994.5333999982</v>
      </c>
      <c r="P13" s="372">
        <v>9168510.4032000005</v>
      </c>
      <c r="Q13" s="372">
        <v>4943962.7148000011</v>
      </c>
      <c r="R13" s="372">
        <v>2199509.2253</v>
      </c>
      <c r="S13" s="372">
        <v>0</v>
      </c>
      <c r="T13" s="372"/>
      <c r="U13" s="372">
        <v>0</v>
      </c>
      <c r="V13" s="372">
        <v>0</v>
      </c>
      <c r="W13" s="372">
        <v>0</v>
      </c>
      <c r="X13" s="372">
        <v>0</v>
      </c>
      <c r="Y13" s="372">
        <v>0</v>
      </c>
      <c r="Z13" s="372">
        <v>0</v>
      </c>
      <c r="AA13" s="372">
        <v>0</v>
      </c>
    </row>
    <row r="14" spans="1:28">
      <c r="A14" s="372">
        <v>1.6</v>
      </c>
      <c r="B14" s="392" t="s">
        <v>447</v>
      </c>
      <c r="C14" s="372">
        <v>854829225.8357054</v>
      </c>
      <c r="D14" s="372">
        <v>779535614.92600358</v>
      </c>
      <c r="E14" s="372">
        <v>26797817.905700009</v>
      </c>
      <c r="F14" s="372">
        <v>0</v>
      </c>
      <c r="G14" s="372">
        <v>0</v>
      </c>
      <c r="H14" s="372">
        <v>30197191.554500025</v>
      </c>
      <c r="I14" s="372">
        <v>3621746.6185000003</v>
      </c>
      <c r="J14" s="372">
        <v>6987364.9200999932</v>
      </c>
      <c r="K14" s="372">
        <v>0</v>
      </c>
      <c r="L14" s="372">
        <v>45096419.355199933</v>
      </c>
      <c r="M14" s="372">
        <v>3613462.5077000009</v>
      </c>
      <c r="N14" s="372">
        <v>3202090.2978999992</v>
      </c>
      <c r="O14" s="372">
        <v>8266291.9185999986</v>
      </c>
      <c r="P14" s="372">
        <v>9558951.9413999971</v>
      </c>
      <c r="Q14" s="372">
        <v>4995078.0237999996</v>
      </c>
      <c r="R14" s="372">
        <v>2521872.4300000006</v>
      </c>
      <c r="S14" s="372">
        <v>0</v>
      </c>
      <c r="T14" s="372"/>
      <c r="U14" s="372">
        <v>0</v>
      </c>
      <c r="V14" s="372">
        <v>0</v>
      </c>
      <c r="W14" s="372">
        <v>0</v>
      </c>
      <c r="X14" s="372">
        <v>0</v>
      </c>
      <c r="Y14" s="372">
        <v>0</v>
      </c>
      <c r="Z14" s="372">
        <v>0</v>
      </c>
      <c r="AA14" s="372">
        <v>0</v>
      </c>
    </row>
    <row r="15" spans="1:28">
      <c r="A15" s="401">
        <v>2</v>
      </c>
      <c r="B15" s="376" t="s">
        <v>448</v>
      </c>
      <c r="C15" s="376">
        <v>217612938.03</v>
      </c>
      <c r="D15" s="376">
        <v>217612938.03</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9831363.8300000001</v>
      </c>
      <c r="D16" s="372">
        <v>9831363.8300000001</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77604642.790000007</v>
      </c>
      <c r="D17" s="372">
        <v>77604642.790000007</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99064167.070000008</v>
      </c>
      <c r="D18" s="372">
        <v>99064167.070000008</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31112764.34</v>
      </c>
      <c r="D19" s="372">
        <v>31112764.34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45650439.859999999</v>
      </c>
      <c r="D22" s="376">
        <v>45650439.859999999</v>
      </c>
      <c r="E22" s="400"/>
      <c r="F22" s="400"/>
      <c r="G22" s="400"/>
      <c r="H22" s="376">
        <v>0</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32924059.580000002</v>
      </c>
      <c r="D27" s="376">
        <v>32924059.580000002</v>
      </c>
      <c r="E27" s="400"/>
      <c r="F27" s="400"/>
      <c r="G27" s="400"/>
      <c r="H27" s="376">
        <v>0</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12656380.279999997</v>
      </c>
      <c r="D28" s="376">
        <v>12656380.279999997</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45930</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1647929911.8090923</v>
      </c>
      <c r="D8" s="372">
        <v>1491185320.6308985</v>
      </c>
      <c r="E8" s="372">
        <v>62865718.655299932</v>
      </c>
      <c r="F8" s="372">
        <v>0</v>
      </c>
      <c r="G8" s="372">
        <v>0</v>
      </c>
      <c r="H8" s="372">
        <v>74635344.200799972</v>
      </c>
      <c r="I8" s="372">
        <v>15012598.6888</v>
      </c>
      <c r="J8" s="372">
        <v>12899856.110100005</v>
      </c>
      <c r="K8" s="372">
        <v>0</v>
      </c>
      <c r="L8" s="372">
        <v>82109246.97740002</v>
      </c>
      <c r="M8" s="372">
        <v>5456220.4163999995</v>
      </c>
      <c r="N8" s="372">
        <v>10256680.720100001</v>
      </c>
      <c r="O8" s="372">
        <v>14823918.682000006</v>
      </c>
      <c r="P8" s="372">
        <v>18727462.344600007</v>
      </c>
      <c r="Q8" s="372">
        <v>9939040.7385999989</v>
      </c>
      <c r="R8" s="372">
        <v>4721381.6553000007</v>
      </c>
      <c r="S8" s="372">
        <v>0</v>
      </c>
      <c r="T8" s="415"/>
      <c r="U8" s="372"/>
      <c r="V8" s="372"/>
      <c r="W8" s="372"/>
      <c r="X8" s="372"/>
      <c r="Y8" s="372"/>
      <c r="Z8" s="372"/>
      <c r="AA8" s="414"/>
    </row>
    <row r="9" spans="1:27">
      <c r="A9" s="428">
        <v>1.1000000000000001</v>
      </c>
      <c r="B9" s="434" t="s">
        <v>451</v>
      </c>
      <c r="C9" s="435">
        <v>1556769353.8778949</v>
      </c>
      <c r="D9" s="372">
        <v>1404826024.3384957</v>
      </c>
      <c r="E9" s="372">
        <v>1404826024.3384957</v>
      </c>
      <c r="F9" s="372">
        <v>0</v>
      </c>
      <c r="G9" s="372">
        <v>0</v>
      </c>
      <c r="H9" s="372">
        <v>73241250.220800012</v>
      </c>
      <c r="I9" s="372">
        <v>60993008.500700019</v>
      </c>
      <c r="J9" s="372">
        <v>12248241.720100002</v>
      </c>
      <c r="K9" s="372">
        <v>0</v>
      </c>
      <c r="L9" s="372">
        <v>78702079.318599924</v>
      </c>
      <c r="M9" s="372">
        <v>22817552.447999999</v>
      </c>
      <c r="N9" s="372">
        <v>10232326.2301</v>
      </c>
      <c r="O9" s="372">
        <v>13899712.562000001</v>
      </c>
      <c r="P9" s="372">
        <v>17210813.514599994</v>
      </c>
      <c r="Q9" s="372">
        <v>9835399.068599999</v>
      </c>
      <c r="R9" s="372">
        <v>4706275.4953000005</v>
      </c>
      <c r="S9" s="372">
        <v>0</v>
      </c>
      <c r="T9" s="415"/>
      <c r="U9" s="372"/>
      <c r="V9" s="372"/>
      <c r="W9" s="372"/>
      <c r="X9" s="372"/>
      <c r="Y9" s="372"/>
      <c r="Z9" s="372"/>
      <c r="AA9" s="414"/>
    </row>
    <row r="10" spans="1:27">
      <c r="A10" s="432" t="s">
        <v>14</v>
      </c>
      <c r="B10" s="433" t="s">
        <v>452</v>
      </c>
      <c r="C10" s="435">
        <v>1392205394.867398</v>
      </c>
      <c r="D10" s="372">
        <v>1257538889.1241004</v>
      </c>
      <c r="E10" s="372">
        <v>1257538889.1241004</v>
      </c>
      <c r="F10" s="372">
        <v>0</v>
      </c>
      <c r="G10" s="372">
        <v>0</v>
      </c>
      <c r="H10" s="372">
        <v>69409248.230799988</v>
      </c>
      <c r="I10" s="372">
        <v>57990813.100700021</v>
      </c>
      <c r="J10" s="372">
        <v>11418435.130100003</v>
      </c>
      <c r="K10" s="372">
        <v>0</v>
      </c>
      <c r="L10" s="372">
        <v>65257257.512499981</v>
      </c>
      <c r="M10" s="372">
        <v>20243174.280499998</v>
      </c>
      <c r="N10" s="372">
        <v>10126188.3901</v>
      </c>
      <c r="O10" s="372">
        <v>10842871.653400004</v>
      </c>
      <c r="P10" s="372">
        <v>13105972.494600005</v>
      </c>
      <c r="Q10" s="372">
        <v>6580194.398599999</v>
      </c>
      <c r="R10" s="372">
        <v>4358856.2952999994</v>
      </c>
      <c r="S10" s="372">
        <v>0</v>
      </c>
      <c r="T10" s="415"/>
      <c r="U10" s="372"/>
      <c r="V10" s="372"/>
      <c r="W10" s="372"/>
      <c r="X10" s="372"/>
      <c r="Y10" s="372"/>
      <c r="Z10" s="372"/>
      <c r="AA10" s="414"/>
    </row>
    <row r="11" spans="1:27">
      <c r="A11" s="430" t="s">
        <v>453</v>
      </c>
      <c r="B11" s="431" t="s">
        <v>454</v>
      </c>
      <c r="C11" s="435">
        <v>781104092.28940356</v>
      </c>
      <c r="D11" s="372">
        <v>708066006.57930326</v>
      </c>
      <c r="E11" s="372">
        <v>708066006.57930326</v>
      </c>
      <c r="F11" s="372">
        <v>0</v>
      </c>
      <c r="G11" s="372">
        <v>0</v>
      </c>
      <c r="H11" s="372">
        <v>32802001.298400022</v>
      </c>
      <c r="I11" s="372">
        <v>26105162.367200002</v>
      </c>
      <c r="J11" s="372">
        <v>6696838.9312000005</v>
      </c>
      <c r="K11" s="372">
        <v>0</v>
      </c>
      <c r="L11" s="372">
        <v>40236084.411700018</v>
      </c>
      <c r="M11" s="372">
        <v>14407917.614599995</v>
      </c>
      <c r="N11" s="372">
        <v>5310246.8398999991</v>
      </c>
      <c r="O11" s="372">
        <v>6967388.4289999995</v>
      </c>
      <c r="P11" s="372">
        <v>0</v>
      </c>
      <c r="Q11" s="372">
        <v>0</v>
      </c>
      <c r="R11" s="372">
        <v>0</v>
      </c>
      <c r="S11" s="372">
        <v>0</v>
      </c>
      <c r="T11" s="415"/>
      <c r="U11" s="372"/>
      <c r="V11" s="372"/>
      <c r="W11" s="372"/>
      <c r="X11" s="372"/>
      <c r="Y11" s="372"/>
      <c r="Z11" s="372"/>
      <c r="AA11" s="414"/>
    </row>
    <row r="12" spans="1:27">
      <c r="A12" s="430" t="s">
        <v>455</v>
      </c>
      <c r="B12" s="431" t="s">
        <v>456</v>
      </c>
      <c r="C12" s="435">
        <v>239687101.91879988</v>
      </c>
      <c r="D12" s="372">
        <v>224188907.75539991</v>
      </c>
      <c r="E12" s="372">
        <v>224188907.75539991</v>
      </c>
      <c r="F12" s="372">
        <v>0</v>
      </c>
      <c r="G12" s="372">
        <v>0</v>
      </c>
      <c r="H12" s="372">
        <v>7505289.2942000004</v>
      </c>
      <c r="I12" s="372">
        <v>6935680.8090999993</v>
      </c>
      <c r="J12" s="372">
        <v>569608.48509999993</v>
      </c>
      <c r="K12" s="372">
        <v>0</v>
      </c>
      <c r="L12" s="372">
        <v>7992904.8691999987</v>
      </c>
      <c r="M12" s="372">
        <v>676820.72</v>
      </c>
      <c r="N12" s="372">
        <v>3092800.2034</v>
      </c>
      <c r="O12" s="372">
        <v>452966.1</v>
      </c>
      <c r="P12" s="372">
        <v>0</v>
      </c>
      <c r="Q12" s="372">
        <v>0</v>
      </c>
      <c r="R12" s="372">
        <v>0</v>
      </c>
      <c r="S12" s="372">
        <v>0</v>
      </c>
      <c r="T12" s="415"/>
      <c r="U12" s="372"/>
      <c r="V12" s="372"/>
      <c r="W12" s="372"/>
      <c r="X12" s="372"/>
      <c r="Y12" s="372"/>
      <c r="Z12" s="372"/>
      <c r="AA12" s="414"/>
    </row>
    <row r="13" spans="1:27">
      <c r="A13" s="430" t="s">
        <v>457</v>
      </c>
      <c r="B13" s="431" t="s">
        <v>458</v>
      </c>
      <c r="C13" s="435">
        <v>141138746.62790003</v>
      </c>
      <c r="D13" s="372">
        <v>134815721.57099998</v>
      </c>
      <c r="E13" s="372">
        <v>134815721.57099998</v>
      </c>
      <c r="F13" s="372">
        <v>0</v>
      </c>
      <c r="G13" s="372">
        <v>0</v>
      </c>
      <c r="H13" s="372">
        <v>3676351.84</v>
      </c>
      <c r="I13" s="372">
        <v>1553105.34</v>
      </c>
      <c r="J13" s="372">
        <v>2123246.5</v>
      </c>
      <c r="K13" s="372">
        <v>0</v>
      </c>
      <c r="L13" s="372">
        <v>2646673.2168999999</v>
      </c>
      <c r="M13" s="372">
        <v>275157.05</v>
      </c>
      <c r="N13" s="372">
        <v>124143.48</v>
      </c>
      <c r="O13" s="372">
        <v>620902.04</v>
      </c>
      <c r="P13" s="372">
        <v>0</v>
      </c>
      <c r="Q13" s="372">
        <v>0</v>
      </c>
      <c r="R13" s="372">
        <v>0</v>
      </c>
      <c r="S13" s="372">
        <v>0</v>
      </c>
      <c r="T13" s="415"/>
      <c r="U13" s="372"/>
      <c r="V13" s="372"/>
      <c r="W13" s="372"/>
      <c r="X13" s="372"/>
      <c r="Y13" s="372"/>
      <c r="Z13" s="372"/>
      <c r="AA13" s="414"/>
    </row>
    <row r="14" spans="1:27">
      <c r="A14" s="430" t="s">
        <v>459</v>
      </c>
      <c r="B14" s="431" t="s">
        <v>460</v>
      </c>
      <c r="C14" s="435">
        <v>230275454.03129998</v>
      </c>
      <c r="D14" s="372">
        <v>190468253.21839991</v>
      </c>
      <c r="E14" s="372">
        <v>190468253.21839991</v>
      </c>
      <c r="F14" s="372">
        <v>0</v>
      </c>
      <c r="G14" s="372">
        <v>0</v>
      </c>
      <c r="H14" s="372">
        <v>25425605.798200011</v>
      </c>
      <c r="I14" s="372">
        <v>23396864.584400002</v>
      </c>
      <c r="J14" s="372">
        <v>2028741.2137999998</v>
      </c>
      <c r="K14" s="372">
        <v>0</v>
      </c>
      <c r="L14" s="372">
        <v>14381595.014700001</v>
      </c>
      <c r="M14" s="372">
        <v>4883278.895899999</v>
      </c>
      <c r="N14" s="372">
        <v>1598997.8668</v>
      </c>
      <c r="O14" s="372">
        <v>2801615.0844000001</v>
      </c>
      <c r="P14" s="372">
        <v>1432893.4276000001</v>
      </c>
      <c r="Q14" s="372">
        <v>2489635.0500000003</v>
      </c>
      <c r="R14" s="372">
        <v>1175174.69</v>
      </c>
      <c r="S14" s="372">
        <v>0</v>
      </c>
      <c r="T14" s="415"/>
      <c r="U14" s="372"/>
      <c r="V14" s="372"/>
      <c r="W14" s="372"/>
      <c r="X14" s="372"/>
      <c r="Y14" s="372"/>
      <c r="Z14" s="372"/>
      <c r="AA14" s="414"/>
    </row>
    <row r="15" spans="1:27">
      <c r="A15" s="429">
        <v>1.2</v>
      </c>
      <c r="B15" s="427" t="s">
        <v>654</v>
      </c>
      <c r="C15" s="435">
        <v>31065751.122600012</v>
      </c>
      <c r="D15" s="372">
        <v>6073242.5594999697</v>
      </c>
      <c r="E15" s="372">
        <v>6073242.5594999697</v>
      </c>
      <c r="F15" s="372">
        <v>0</v>
      </c>
      <c r="G15" s="372">
        <v>0</v>
      </c>
      <c r="H15" s="372">
        <v>4608107.6236000033</v>
      </c>
      <c r="I15" s="372">
        <v>3086718.6846999992</v>
      </c>
      <c r="J15" s="372">
        <v>1521388.9389000011</v>
      </c>
      <c r="K15" s="372">
        <v>0</v>
      </c>
      <c r="L15" s="372">
        <v>20384400.939500004</v>
      </c>
      <c r="M15" s="372">
        <v>4903140.8577000033</v>
      </c>
      <c r="N15" s="372">
        <v>1913621.2394999999</v>
      </c>
      <c r="O15" s="372">
        <v>3125192.9879000029</v>
      </c>
      <c r="P15" s="372">
        <v>4485941.193500001</v>
      </c>
      <c r="Q15" s="372">
        <v>4175044.5078999987</v>
      </c>
      <c r="R15" s="372">
        <v>1781460.1530000006</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1528098515.1099956</v>
      </c>
      <c r="D17" s="372">
        <v>1379856725.4299974</v>
      </c>
      <c r="E17" s="372">
        <v>1379856725.4299974</v>
      </c>
      <c r="F17" s="372">
        <v>0</v>
      </c>
      <c r="G17" s="372">
        <v>0</v>
      </c>
      <c r="H17" s="372">
        <v>71894518.070000038</v>
      </c>
      <c r="I17" s="372">
        <v>59876512.280000031</v>
      </c>
      <c r="J17" s="372">
        <v>12018005.790000007</v>
      </c>
      <c r="K17" s="372">
        <v>0</v>
      </c>
      <c r="L17" s="372">
        <v>76347271.60999994</v>
      </c>
      <c r="M17" s="372">
        <v>22454225.269999996</v>
      </c>
      <c r="N17" s="372">
        <v>10172281.520000001</v>
      </c>
      <c r="O17" s="372">
        <v>13796446.82</v>
      </c>
      <c r="P17" s="372">
        <v>16293707.929999996</v>
      </c>
      <c r="Q17" s="372">
        <v>9042251.7400000002</v>
      </c>
      <c r="R17" s="372">
        <v>4588358.33</v>
      </c>
      <c r="S17" s="372">
        <v>0</v>
      </c>
      <c r="T17" s="415"/>
      <c r="U17" s="372"/>
      <c r="V17" s="372"/>
      <c r="W17" s="372"/>
      <c r="X17" s="372"/>
      <c r="Y17" s="372"/>
      <c r="Z17" s="372"/>
      <c r="AA17" s="414"/>
    </row>
    <row r="18" spans="1:27">
      <c r="A18" s="418" t="s">
        <v>463</v>
      </c>
      <c r="B18" s="419" t="s">
        <v>464</v>
      </c>
      <c r="C18" s="435">
        <v>1271728437.5400028</v>
      </c>
      <c r="D18" s="372">
        <v>1150677502.3100049</v>
      </c>
      <c r="E18" s="372">
        <v>1150677502.3100049</v>
      </c>
      <c r="F18" s="372">
        <v>0</v>
      </c>
      <c r="G18" s="372">
        <v>0</v>
      </c>
      <c r="H18" s="372">
        <v>63600565.710000016</v>
      </c>
      <c r="I18" s="372">
        <v>53396982.170000046</v>
      </c>
      <c r="J18" s="372">
        <v>10203583.540000003</v>
      </c>
      <c r="K18" s="372">
        <v>0</v>
      </c>
      <c r="L18" s="372">
        <v>57450369.519999988</v>
      </c>
      <c r="M18" s="372">
        <v>17248066.56000001</v>
      </c>
      <c r="N18" s="372">
        <v>9241774.6900000013</v>
      </c>
      <c r="O18" s="372">
        <v>9061900.1600000001</v>
      </c>
      <c r="P18" s="372">
        <v>12785012.560000004</v>
      </c>
      <c r="Q18" s="372">
        <v>4909861.6799999978</v>
      </c>
      <c r="R18" s="372">
        <v>4203753.87</v>
      </c>
      <c r="S18" s="372">
        <v>0</v>
      </c>
      <c r="T18" s="415"/>
      <c r="U18" s="372"/>
      <c r="V18" s="372"/>
      <c r="W18" s="372"/>
      <c r="X18" s="372"/>
      <c r="Y18" s="372"/>
      <c r="Z18" s="372"/>
      <c r="AA18" s="414"/>
    </row>
    <row r="19" spans="1:27">
      <c r="A19" s="420" t="s">
        <v>465</v>
      </c>
      <c r="B19" s="421" t="s">
        <v>466</v>
      </c>
      <c r="C19" s="435">
        <v>1651782239.994807</v>
      </c>
      <c r="D19" s="372">
        <v>1467819125.6410024</v>
      </c>
      <c r="E19" s="372">
        <v>1467819125.6410024</v>
      </c>
      <c r="F19" s="372">
        <v>0</v>
      </c>
      <c r="G19" s="372">
        <v>0</v>
      </c>
      <c r="H19" s="372">
        <v>86895875.295600176</v>
      </c>
      <c r="I19" s="372">
        <v>77612961.526000023</v>
      </c>
      <c r="J19" s="372">
        <v>9282913.7695999965</v>
      </c>
      <c r="K19" s="372">
        <v>0</v>
      </c>
      <c r="L19" s="372">
        <v>97067239.058200061</v>
      </c>
      <c r="M19" s="372">
        <v>43512036.743100032</v>
      </c>
      <c r="N19" s="372">
        <v>22430955.7236</v>
      </c>
      <c r="O19" s="372">
        <v>9629907.5677000023</v>
      </c>
      <c r="P19" s="372">
        <v>13335633.978800012</v>
      </c>
      <c r="Q19" s="372">
        <v>3080108.0589999994</v>
      </c>
      <c r="R19" s="372">
        <v>5078596.9859999996</v>
      </c>
      <c r="S19" s="372">
        <v>0</v>
      </c>
      <c r="T19" s="415"/>
      <c r="U19" s="372"/>
      <c r="V19" s="372"/>
      <c r="W19" s="372"/>
      <c r="X19" s="372"/>
      <c r="Y19" s="372"/>
      <c r="Z19" s="372"/>
      <c r="AA19" s="414"/>
    </row>
    <row r="20" spans="1:27">
      <c r="A20" s="418" t="s">
        <v>467</v>
      </c>
      <c r="B20" s="419" t="s">
        <v>464</v>
      </c>
      <c r="C20" s="435">
        <v>1388500002.7901044</v>
      </c>
      <c r="D20" s="372">
        <v>1223459620.4511018</v>
      </c>
      <c r="E20" s="372">
        <v>1223459620.4511018</v>
      </c>
      <c r="F20" s="372">
        <v>0</v>
      </c>
      <c r="G20" s="372">
        <v>0</v>
      </c>
      <c r="H20" s="372">
        <v>78581766.218100026</v>
      </c>
      <c r="I20" s="372">
        <v>72237531.512099996</v>
      </c>
      <c r="J20" s="372">
        <v>6344234.7060000012</v>
      </c>
      <c r="K20" s="372">
        <v>0</v>
      </c>
      <c r="L20" s="372">
        <v>86458616.120900005</v>
      </c>
      <c r="M20" s="372">
        <v>38787502.705600023</v>
      </c>
      <c r="N20" s="372">
        <v>21667164.797700003</v>
      </c>
      <c r="O20" s="372">
        <v>7014187.8494999995</v>
      </c>
      <c r="P20" s="372">
        <v>11551914.070000002</v>
      </c>
      <c r="Q20" s="372">
        <v>2503144.4109999985</v>
      </c>
      <c r="R20" s="372">
        <v>4934702.2871000012</v>
      </c>
      <c r="S20" s="372">
        <v>0</v>
      </c>
      <c r="T20" s="415"/>
      <c r="U20" s="372"/>
      <c r="V20" s="372"/>
      <c r="W20" s="372"/>
      <c r="X20" s="372"/>
      <c r="Y20" s="372"/>
      <c r="Z20" s="372"/>
      <c r="AA20" s="414"/>
    </row>
    <row r="21" spans="1:27">
      <c r="A21" s="417">
        <v>1.4</v>
      </c>
      <c r="B21" s="416" t="s">
        <v>468</v>
      </c>
      <c r="C21" s="435">
        <v>91496941.290000051</v>
      </c>
      <c r="D21" s="372">
        <v>78658364.860000029</v>
      </c>
      <c r="E21" s="372">
        <v>78658364.860000029</v>
      </c>
      <c r="F21" s="372">
        <v>0</v>
      </c>
      <c r="G21" s="372">
        <v>0</v>
      </c>
      <c r="H21" s="372">
        <v>5174535.83</v>
      </c>
      <c r="I21" s="372">
        <v>4382933.0500000007</v>
      </c>
      <c r="J21" s="372">
        <v>791602.77999999991</v>
      </c>
      <c r="K21" s="372">
        <v>0</v>
      </c>
      <c r="L21" s="372">
        <v>7664040.5999999996</v>
      </c>
      <c r="M21" s="372">
        <v>1627617.1600000001</v>
      </c>
      <c r="N21" s="372">
        <v>617979.46000000008</v>
      </c>
      <c r="O21" s="372">
        <v>1674034.8699999999</v>
      </c>
      <c r="P21" s="372">
        <v>1251643.94</v>
      </c>
      <c r="Q21" s="372">
        <v>2267072.62</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77082530.699999988</v>
      </c>
      <c r="D7" s="290">
        <v>171782913.28000003</v>
      </c>
      <c r="E7" s="290">
        <v>248865443.98000002</v>
      </c>
      <c r="F7" s="290">
        <v>82206563.75999999</v>
      </c>
      <c r="G7" s="290">
        <v>160488402.61000001</v>
      </c>
      <c r="H7" s="290">
        <v>242694966.37</v>
      </c>
    </row>
    <row r="8" spans="1:8">
      <c r="A8" s="293">
        <v>1.1000000000000001</v>
      </c>
      <c r="B8" s="295" t="s">
        <v>530</v>
      </c>
      <c r="C8" s="290">
        <v>22154418</v>
      </c>
      <c r="D8" s="290">
        <v>36622618.930000007</v>
      </c>
      <c r="E8" s="290">
        <v>58777036.930000007</v>
      </c>
      <c r="F8" s="290">
        <v>21029675.75</v>
      </c>
      <c r="G8" s="290">
        <v>35399041.939999998</v>
      </c>
      <c r="H8" s="290">
        <v>56428717.689999998</v>
      </c>
    </row>
    <row r="9" spans="1:8">
      <c r="A9" s="293">
        <v>1.2</v>
      </c>
      <c r="B9" s="295" t="s">
        <v>531</v>
      </c>
      <c r="C9" s="290">
        <v>54197692.729999997</v>
      </c>
      <c r="D9" s="290">
        <v>105869877.11</v>
      </c>
      <c r="E9" s="290">
        <v>160067569.84</v>
      </c>
      <c r="F9" s="290">
        <v>44783219.759999998</v>
      </c>
      <c r="G9" s="290">
        <v>95209071.370000005</v>
      </c>
      <c r="H9" s="290">
        <v>139992291.13</v>
      </c>
    </row>
    <row r="10" spans="1:8">
      <c r="A10" s="293">
        <v>1.3</v>
      </c>
      <c r="B10" s="295" t="s">
        <v>532</v>
      </c>
      <c r="C10" s="290">
        <v>730419.97</v>
      </c>
      <c r="D10" s="290">
        <v>29290417.239999998</v>
      </c>
      <c r="E10" s="290">
        <v>30020837.209999997</v>
      </c>
      <c r="F10" s="290">
        <v>16393668.25</v>
      </c>
      <c r="G10" s="290">
        <v>29880289.299999997</v>
      </c>
      <c r="H10" s="290">
        <v>46273957.549999997</v>
      </c>
    </row>
    <row r="11" spans="1:8">
      <c r="A11" s="293">
        <v>2</v>
      </c>
      <c r="B11" s="296" t="s">
        <v>533</v>
      </c>
      <c r="C11" s="290">
        <v>116081.80000000005</v>
      </c>
      <c r="D11" s="290">
        <v>0</v>
      </c>
      <c r="E11" s="290">
        <v>116081.80000000005</v>
      </c>
      <c r="F11" s="290">
        <v>0</v>
      </c>
      <c r="G11" s="290">
        <v>0</v>
      </c>
      <c r="H11" s="290">
        <v>0</v>
      </c>
    </row>
    <row r="12" spans="1:8">
      <c r="A12" s="293">
        <v>2.1</v>
      </c>
      <c r="B12" s="297" t="s">
        <v>534</v>
      </c>
      <c r="C12" s="290">
        <v>116081.80000000005</v>
      </c>
      <c r="D12" s="290">
        <v>0</v>
      </c>
      <c r="E12" s="290">
        <v>116081.80000000005</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1106366621.5832739</v>
      </c>
      <c r="D19" s="290">
        <v>724055664.85352051</v>
      </c>
      <c r="E19" s="290">
        <v>1830422286.4367943</v>
      </c>
      <c r="F19" s="290">
        <v>893632816.8377825</v>
      </c>
      <c r="G19" s="290">
        <v>646870434.53266525</v>
      </c>
      <c r="H19" s="290">
        <v>1540503251.3704476</v>
      </c>
    </row>
    <row r="20" spans="1:8">
      <c r="A20" s="293">
        <v>6.1</v>
      </c>
      <c r="B20" s="301" t="s">
        <v>539</v>
      </c>
      <c r="C20" s="290">
        <v>217417075.02667168</v>
      </c>
      <c r="D20" s="290">
        <v>0</v>
      </c>
      <c r="E20" s="290">
        <v>217417075.02667168</v>
      </c>
      <c r="F20" s="290">
        <v>161756742.56367603</v>
      </c>
      <c r="G20" s="290">
        <v>0</v>
      </c>
      <c r="H20" s="290">
        <v>161756742.56367603</v>
      </c>
    </row>
    <row r="21" spans="1:8">
      <c r="A21" s="293">
        <v>6.2</v>
      </c>
      <c r="B21" s="302" t="s">
        <v>540</v>
      </c>
      <c r="C21" s="290">
        <v>888949546.55660212</v>
      </c>
      <c r="D21" s="290">
        <v>724055664.85352051</v>
      </c>
      <c r="E21" s="290">
        <v>1613005211.4101226</v>
      </c>
      <c r="F21" s="290">
        <v>731876074.2741065</v>
      </c>
      <c r="G21" s="290">
        <v>646870434.53266525</v>
      </c>
      <c r="H21" s="290">
        <v>1378746508.8067718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29934320</v>
      </c>
      <c r="D24" s="290">
        <v>0</v>
      </c>
      <c r="E24" s="290">
        <v>29934320</v>
      </c>
      <c r="F24" s="290">
        <v>27990504</v>
      </c>
      <c r="G24" s="290">
        <v>0</v>
      </c>
      <c r="H24" s="290">
        <v>27990504</v>
      </c>
    </row>
    <row r="25" spans="1:8">
      <c r="A25" s="293">
        <v>9.1</v>
      </c>
      <c r="B25" s="301" t="s">
        <v>545</v>
      </c>
      <c r="C25" s="290">
        <v>29934320</v>
      </c>
      <c r="D25" s="290">
        <v>0</v>
      </c>
      <c r="E25" s="290">
        <v>29934320</v>
      </c>
      <c r="F25" s="290">
        <v>27990504</v>
      </c>
      <c r="G25" s="290">
        <v>0</v>
      </c>
      <c r="H25" s="290">
        <v>27990504</v>
      </c>
    </row>
    <row r="26" spans="1:8">
      <c r="A26" s="293">
        <v>9.1999999999999993</v>
      </c>
      <c r="B26" s="301" t="s">
        <v>546</v>
      </c>
      <c r="C26" s="290">
        <v>0</v>
      </c>
      <c r="D26" s="290">
        <v>0</v>
      </c>
      <c r="E26" s="290">
        <v>0</v>
      </c>
      <c r="F26" s="290">
        <v>0</v>
      </c>
      <c r="G26" s="290">
        <v>0</v>
      </c>
      <c r="H26" s="290">
        <v>0</v>
      </c>
    </row>
    <row r="27" spans="1:8">
      <c r="A27" s="293">
        <v>10</v>
      </c>
      <c r="B27" s="299" t="s">
        <v>547</v>
      </c>
      <c r="C27" s="290">
        <v>35146843</v>
      </c>
      <c r="D27" s="290">
        <v>0</v>
      </c>
      <c r="E27" s="290">
        <v>35146843</v>
      </c>
      <c r="F27" s="290">
        <v>30084628</v>
      </c>
      <c r="G27" s="290">
        <v>0</v>
      </c>
      <c r="H27" s="290">
        <v>30084628</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14772843</v>
      </c>
      <c r="D29" s="290">
        <v>0</v>
      </c>
      <c r="E29" s="290">
        <v>14772843</v>
      </c>
      <c r="F29" s="290">
        <v>9710628</v>
      </c>
      <c r="G29" s="290">
        <v>0</v>
      </c>
      <c r="H29" s="290">
        <v>9710628</v>
      </c>
    </row>
    <row r="30" spans="1:8">
      <c r="A30" s="293">
        <v>11</v>
      </c>
      <c r="B30" s="299" t="s">
        <v>550</v>
      </c>
      <c r="C30" s="290">
        <v>1153767.5397264217</v>
      </c>
      <c r="D30" s="290">
        <v>0</v>
      </c>
      <c r="E30" s="290">
        <v>1153767.5397264217</v>
      </c>
      <c r="F30" s="290">
        <v>4879777.011521427</v>
      </c>
      <c r="G30" s="290">
        <v>0</v>
      </c>
      <c r="H30" s="290">
        <v>4879777.011521427</v>
      </c>
    </row>
    <row r="31" spans="1:8">
      <c r="A31" s="293">
        <v>11.1</v>
      </c>
      <c r="B31" s="301" t="s">
        <v>551</v>
      </c>
      <c r="C31" s="290">
        <v>1153767.5397264217</v>
      </c>
      <c r="D31" s="290">
        <v>0</v>
      </c>
      <c r="E31" s="290">
        <v>1153767.5397264217</v>
      </c>
      <c r="F31" s="290">
        <v>4879777.011521427</v>
      </c>
      <c r="G31" s="290">
        <v>0</v>
      </c>
      <c r="H31" s="290">
        <v>4879777.011521427</v>
      </c>
    </row>
    <row r="32" spans="1:8">
      <c r="A32" s="293">
        <v>11.2</v>
      </c>
      <c r="B32" s="301" t="s">
        <v>552</v>
      </c>
      <c r="C32" s="290">
        <v>0</v>
      </c>
      <c r="D32" s="290">
        <v>0</v>
      </c>
      <c r="E32" s="290">
        <v>0</v>
      </c>
      <c r="F32" s="290">
        <v>0</v>
      </c>
      <c r="G32" s="290">
        <v>0</v>
      </c>
      <c r="H32" s="290">
        <v>0</v>
      </c>
    </row>
    <row r="33" spans="1:8">
      <c r="A33" s="293">
        <v>13</v>
      </c>
      <c r="B33" s="299" t="s">
        <v>553</v>
      </c>
      <c r="C33" s="290">
        <v>48511679.168448538</v>
      </c>
      <c r="D33" s="290">
        <v>3516131.9200000004</v>
      </c>
      <c r="E33" s="290">
        <v>52027811.088448539</v>
      </c>
      <c r="F33" s="290">
        <v>35624247.218448535</v>
      </c>
      <c r="G33" s="290">
        <v>3392270.33</v>
      </c>
      <c r="H33" s="290">
        <v>39016517.548448533</v>
      </c>
    </row>
    <row r="34" spans="1:8">
      <c r="A34" s="293">
        <v>13.1</v>
      </c>
      <c r="B34" s="304" t="s">
        <v>554</v>
      </c>
      <c r="C34" s="290">
        <v>41644647</v>
      </c>
      <c r="D34" s="290">
        <v>0</v>
      </c>
      <c r="E34" s="290">
        <v>41644647</v>
      </c>
      <c r="F34" s="290">
        <v>30246982</v>
      </c>
      <c r="G34" s="290">
        <v>0</v>
      </c>
      <c r="H34" s="290">
        <v>30246982</v>
      </c>
    </row>
    <row r="35" spans="1:8">
      <c r="A35" s="293">
        <v>13.2</v>
      </c>
      <c r="B35" s="304" t="s">
        <v>555</v>
      </c>
      <c r="C35" s="290">
        <v>0</v>
      </c>
      <c r="D35" s="290">
        <v>0</v>
      </c>
      <c r="E35" s="290">
        <v>0</v>
      </c>
      <c r="F35" s="290">
        <v>0</v>
      </c>
      <c r="G35" s="290">
        <v>0</v>
      </c>
      <c r="H35" s="290">
        <v>0</v>
      </c>
    </row>
    <row r="36" spans="1:8">
      <c r="A36" s="293">
        <v>14</v>
      </c>
      <c r="B36" s="305" t="s">
        <v>556</v>
      </c>
      <c r="C36" s="290">
        <v>1303814381.7914488</v>
      </c>
      <c r="D36" s="290">
        <v>899354710.05352056</v>
      </c>
      <c r="E36" s="290">
        <v>2203169091.8449693</v>
      </c>
      <c r="F36" s="290">
        <v>1074421074.8277526</v>
      </c>
      <c r="G36" s="290">
        <v>810751107.47266531</v>
      </c>
      <c r="H36" s="290">
        <v>1885172182.3004179</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0</v>
      </c>
      <c r="D40" s="308">
        <v>0</v>
      </c>
      <c r="E40" s="308">
        <v>0</v>
      </c>
      <c r="F40" s="308">
        <v>0</v>
      </c>
      <c r="G40" s="308">
        <v>0</v>
      </c>
      <c r="H40" s="308">
        <v>0</v>
      </c>
    </row>
    <row r="41" spans="1:8">
      <c r="A41" s="309">
        <v>17</v>
      </c>
      <c r="B41" s="296" t="s">
        <v>560</v>
      </c>
      <c r="C41" s="308">
        <v>1050336945.3957331</v>
      </c>
      <c r="D41" s="308">
        <v>730331885.02000105</v>
      </c>
      <c r="E41" s="308">
        <v>1780668830.4157343</v>
      </c>
      <c r="F41" s="308">
        <v>826725218.26986861</v>
      </c>
      <c r="G41" s="308">
        <v>678199877.45109963</v>
      </c>
      <c r="H41" s="308">
        <v>1504925095.7209682</v>
      </c>
    </row>
    <row r="42" spans="1:8">
      <c r="A42" s="309">
        <v>17.100000000000001</v>
      </c>
      <c r="B42" s="311" t="s">
        <v>561</v>
      </c>
      <c r="C42" s="308">
        <v>755689091.17999268</v>
      </c>
      <c r="D42" s="308">
        <v>567998962.72000098</v>
      </c>
      <c r="E42" s="308">
        <v>1323688053.8999937</v>
      </c>
      <c r="F42" s="308">
        <v>703431962.20889819</v>
      </c>
      <c r="G42" s="308">
        <v>520416327.27109969</v>
      </c>
      <c r="H42" s="308">
        <v>1223848289.4799979</v>
      </c>
    </row>
    <row r="43" spans="1:8">
      <c r="A43" s="309">
        <v>17.2</v>
      </c>
      <c r="B43" s="312" t="s">
        <v>562</v>
      </c>
      <c r="C43" s="308">
        <v>279380410.00999999</v>
      </c>
      <c r="D43" s="308">
        <v>154604365.57000002</v>
      </c>
      <c r="E43" s="308">
        <v>433984775.58000004</v>
      </c>
      <c r="F43" s="308">
        <v>110757013.97</v>
      </c>
      <c r="G43" s="308">
        <v>147923949.91</v>
      </c>
      <c r="H43" s="308">
        <v>258680963.88</v>
      </c>
    </row>
    <row r="44" spans="1:8">
      <c r="A44" s="309">
        <v>17.3</v>
      </c>
      <c r="B44" s="311" t="s">
        <v>563</v>
      </c>
      <c r="C44" s="308">
        <v>0</v>
      </c>
      <c r="D44" s="308">
        <v>0</v>
      </c>
      <c r="E44" s="308">
        <v>0</v>
      </c>
      <c r="F44" s="308">
        <v>0</v>
      </c>
      <c r="G44" s="308">
        <v>0</v>
      </c>
      <c r="H44" s="308">
        <v>0</v>
      </c>
    </row>
    <row r="45" spans="1:8">
      <c r="A45" s="309">
        <v>17.399999999999999</v>
      </c>
      <c r="B45" s="311" t="s">
        <v>564</v>
      </c>
      <c r="C45" s="308">
        <v>15267444.205740457</v>
      </c>
      <c r="D45" s="466">
        <v>7728556.7299999986</v>
      </c>
      <c r="E45" s="308">
        <v>22996000.935740456</v>
      </c>
      <c r="F45" s="308">
        <v>12536242.090970438</v>
      </c>
      <c r="G45" s="466">
        <v>9859600.2699999996</v>
      </c>
      <c r="H45" s="308">
        <v>22395842.360970438</v>
      </c>
    </row>
    <row r="46" spans="1:8">
      <c r="A46" s="309">
        <v>18</v>
      </c>
      <c r="B46" s="299" t="s">
        <v>565</v>
      </c>
      <c r="C46" s="308">
        <v>359763.72301415121</v>
      </c>
      <c r="D46" s="308">
        <v>0</v>
      </c>
      <c r="E46" s="308">
        <v>359763.72301415121</v>
      </c>
      <c r="F46" s="308">
        <v>470746.10753858439</v>
      </c>
      <c r="G46" s="308">
        <v>0</v>
      </c>
      <c r="H46" s="308">
        <v>470746.10753858439</v>
      </c>
    </row>
    <row r="47" spans="1:8">
      <c r="A47" s="309">
        <v>19</v>
      </c>
      <c r="B47" s="299" t="s">
        <v>566</v>
      </c>
      <c r="C47" s="308">
        <v>3600940</v>
      </c>
      <c r="D47" s="308">
        <v>0</v>
      </c>
      <c r="E47" s="308">
        <v>3600940</v>
      </c>
      <c r="F47" s="308">
        <v>3031936</v>
      </c>
      <c r="G47" s="308">
        <v>0</v>
      </c>
      <c r="H47" s="308">
        <v>3031936</v>
      </c>
    </row>
    <row r="48" spans="1:8">
      <c r="A48" s="309">
        <v>19.100000000000001</v>
      </c>
      <c r="B48" s="313" t="s">
        <v>567</v>
      </c>
      <c r="C48" s="308">
        <v>0</v>
      </c>
      <c r="D48" s="308">
        <v>0</v>
      </c>
      <c r="E48" s="308">
        <v>0</v>
      </c>
      <c r="F48" s="308">
        <v>0</v>
      </c>
      <c r="G48" s="308">
        <v>0</v>
      </c>
      <c r="H48" s="308">
        <v>0</v>
      </c>
    </row>
    <row r="49" spans="1:8">
      <c r="A49" s="309">
        <v>19.2</v>
      </c>
      <c r="B49" s="314" t="s">
        <v>568</v>
      </c>
      <c r="C49" s="308">
        <v>3600940</v>
      </c>
      <c r="D49" s="308">
        <v>0</v>
      </c>
      <c r="E49" s="308">
        <v>3600940</v>
      </c>
      <c r="F49" s="308">
        <v>3031936</v>
      </c>
      <c r="G49" s="308">
        <v>0</v>
      </c>
      <c r="H49" s="308">
        <v>3031936</v>
      </c>
    </row>
    <row r="50" spans="1:8">
      <c r="A50" s="309">
        <v>20</v>
      </c>
      <c r="B50" s="315" t="s">
        <v>569</v>
      </c>
      <c r="C50" s="308">
        <v>0</v>
      </c>
      <c r="D50" s="308">
        <v>121127977.22</v>
      </c>
      <c r="E50" s="308">
        <v>121127977.22</v>
      </c>
      <c r="F50" s="308">
        <v>0</v>
      </c>
      <c r="G50" s="308">
        <v>101781209.53999999</v>
      </c>
      <c r="H50" s="308">
        <v>101781209.53999999</v>
      </c>
    </row>
    <row r="51" spans="1:8">
      <c r="A51" s="309">
        <v>21</v>
      </c>
      <c r="B51" s="303" t="s">
        <v>570</v>
      </c>
      <c r="C51" s="308">
        <v>2596023.8099999996</v>
      </c>
      <c r="D51" s="308">
        <v>-146690.05000000028</v>
      </c>
      <c r="E51" s="308">
        <v>2449333.7599999993</v>
      </c>
      <c r="F51" s="308">
        <v>208233.24000000011</v>
      </c>
      <c r="G51" s="308">
        <v>36809.240000001388</v>
      </c>
      <c r="H51" s="308">
        <v>245042.48000000149</v>
      </c>
    </row>
    <row r="52" spans="1:8">
      <c r="A52" s="309">
        <v>21.1</v>
      </c>
      <c r="B52" s="312" t="s">
        <v>571</v>
      </c>
      <c r="C52" s="308">
        <v>0</v>
      </c>
      <c r="D52" s="308">
        <v>0</v>
      </c>
      <c r="E52" s="308">
        <v>0</v>
      </c>
      <c r="F52" s="308">
        <v>0</v>
      </c>
      <c r="G52" s="308">
        <v>0</v>
      </c>
      <c r="H52" s="308">
        <v>0</v>
      </c>
    </row>
    <row r="53" spans="1:8">
      <c r="A53" s="309">
        <v>22</v>
      </c>
      <c r="B53" s="316" t="s">
        <v>572</v>
      </c>
      <c r="C53" s="308">
        <v>1056893672.9287472</v>
      </c>
      <c r="D53" s="308">
        <v>851313172.19000113</v>
      </c>
      <c r="E53" s="308">
        <v>1908206845.1187482</v>
      </c>
      <c r="F53" s="308">
        <v>830436133.6174072</v>
      </c>
      <c r="G53" s="308">
        <v>780017896.23109961</v>
      </c>
      <c r="H53" s="308">
        <v>1610454029.8485069</v>
      </c>
    </row>
    <row r="54" spans="1:8" ht="24" customHeight="1">
      <c r="A54" s="309"/>
      <c r="B54" s="317" t="s">
        <v>573</v>
      </c>
      <c r="C54" s="569"/>
      <c r="D54" s="570"/>
      <c r="E54" s="570"/>
      <c r="F54" s="570"/>
      <c r="G54" s="570"/>
      <c r="H54" s="571"/>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173590249</v>
      </c>
      <c r="D67" s="308">
        <v>0</v>
      </c>
      <c r="E67" s="308">
        <v>173590249</v>
      </c>
      <c r="F67" s="308">
        <v>153346153</v>
      </c>
      <c r="G67" s="308">
        <v>0</v>
      </c>
      <c r="H67" s="308">
        <v>153346153</v>
      </c>
    </row>
    <row r="68" spans="1:8">
      <c r="A68" s="309">
        <v>31</v>
      </c>
      <c r="B68" s="319" t="s">
        <v>587</v>
      </c>
      <c r="C68" s="308">
        <v>294962249</v>
      </c>
      <c r="D68" s="308">
        <v>0</v>
      </c>
      <c r="E68" s="308">
        <v>294962249</v>
      </c>
      <c r="F68" s="308">
        <v>274718153</v>
      </c>
      <c r="G68" s="308">
        <v>0</v>
      </c>
      <c r="H68" s="308">
        <v>274718153</v>
      </c>
    </row>
    <row r="69" spans="1:8">
      <c r="A69" s="309">
        <v>32</v>
      </c>
      <c r="B69" s="320" t="s">
        <v>588</v>
      </c>
      <c r="C69" s="308">
        <v>1351855921.9287472</v>
      </c>
      <c r="D69" s="308">
        <v>851313172.19000113</v>
      </c>
      <c r="E69" s="308">
        <v>2203169094.1187482</v>
      </c>
      <c r="F69" s="308">
        <v>1105154286.6174073</v>
      </c>
      <c r="G69" s="308">
        <v>780017896.23109961</v>
      </c>
      <c r="H69" s="308">
        <v>1885172182.8485069</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45930</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77271049.319500163</v>
      </c>
      <c r="D7" s="387">
        <v>75482051.778500155</v>
      </c>
      <c r="E7" s="387">
        <v>825022.31089999981</v>
      </c>
      <c r="F7" s="387">
        <v>963975.23010000004</v>
      </c>
      <c r="G7" s="387">
        <v>0</v>
      </c>
      <c r="H7" s="387">
        <v>1129837.3860000006</v>
      </c>
      <c r="I7" s="387">
        <v>382299.32480000053</v>
      </c>
      <c r="J7" s="387">
        <v>108858.6833</v>
      </c>
      <c r="K7" s="387">
        <v>638679.37790000008</v>
      </c>
      <c r="L7" s="387">
        <v>0</v>
      </c>
    </row>
    <row r="8" spans="1:12">
      <c r="A8" s="372">
        <v>2</v>
      </c>
      <c r="B8" s="387" t="s">
        <v>403</v>
      </c>
      <c r="C8" s="387">
        <v>39135209.896300003</v>
      </c>
      <c r="D8" s="387">
        <v>37968868.846300006</v>
      </c>
      <c r="E8" s="387">
        <v>114067.62</v>
      </c>
      <c r="F8" s="387">
        <v>1052273.43</v>
      </c>
      <c r="G8" s="387">
        <v>0</v>
      </c>
      <c r="H8" s="387">
        <v>527104.2816000001</v>
      </c>
      <c r="I8" s="387">
        <v>131032.4360000001</v>
      </c>
      <c r="J8" s="387">
        <v>13164.4251</v>
      </c>
      <c r="K8" s="387">
        <v>382907.42050000001</v>
      </c>
      <c r="L8" s="387">
        <v>0</v>
      </c>
    </row>
    <row r="9" spans="1:12">
      <c r="A9" s="372">
        <v>3</v>
      </c>
      <c r="B9" s="387" t="s">
        <v>404</v>
      </c>
      <c r="C9" s="387">
        <v>40671351.027200006</v>
      </c>
      <c r="D9" s="387">
        <v>40671351.027200006</v>
      </c>
      <c r="E9" s="387">
        <v>0</v>
      </c>
      <c r="F9" s="387">
        <v>0</v>
      </c>
      <c r="G9" s="387">
        <v>0</v>
      </c>
      <c r="H9" s="387">
        <v>76.024200000000008</v>
      </c>
      <c r="I9" s="387">
        <v>76.024200000000008</v>
      </c>
      <c r="J9" s="387">
        <v>0</v>
      </c>
      <c r="K9" s="387">
        <v>0</v>
      </c>
      <c r="L9" s="387">
        <v>0</v>
      </c>
    </row>
    <row r="10" spans="1:12">
      <c r="A10" s="372">
        <v>4</v>
      </c>
      <c r="B10" s="387" t="s">
        <v>491</v>
      </c>
      <c r="C10" s="387">
        <v>147791217.88490006</v>
      </c>
      <c r="D10" s="387">
        <v>138635378.94710007</v>
      </c>
      <c r="E10" s="387">
        <v>696463.47730000003</v>
      </c>
      <c r="F10" s="387">
        <v>8459375.4605</v>
      </c>
      <c r="G10" s="387">
        <v>0</v>
      </c>
      <c r="H10" s="387">
        <v>1630384.0140999998</v>
      </c>
      <c r="I10" s="387">
        <v>433873.3298999999</v>
      </c>
      <c r="J10" s="387">
        <v>76013.445699999997</v>
      </c>
      <c r="K10" s="387">
        <v>1120497.2385</v>
      </c>
      <c r="L10" s="387">
        <v>0</v>
      </c>
    </row>
    <row r="11" spans="1:12">
      <c r="A11" s="372">
        <v>5</v>
      </c>
      <c r="B11" s="387" t="s">
        <v>405</v>
      </c>
      <c r="C11" s="387">
        <v>115169934.53670006</v>
      </c>
      <c r="D11" s="387">
        <v>104845037.69070005</v>
      </c>
      <c r="E11" s="387">
        <v>2122828.6525999997</v>
      </c>
      <c r="F11" s="387">
        <v>8202068.1934000012</v>
      </c>
      <c r="G11" s="387">
        <v>0</v>
      </c>
      <c r="H11" s="387">
        <v>2368827.8972</v>
      </c>
      <c r="I11" s="387">
        <v>442751.16709999973</v>
      </c>
      <c r="J11" s="387">
        <v>310768.96610000002</v>
      </c>
      <c r="K11" s="387">
        <v>1615307.7640000002</v>
      </c>
      <c r="L11" s="387">
        <v>0</v>
      </c>
    </row>
    <row r="12" spans="1:12">
      <c r="A12" s="372">
        <v>6</v>
      </c>
      <c r="B12" s="387" t="s">
        <v>406</v>
      </c>
      <c r="C12" s="387">
        <v>44804244.235699959</v>
      </c>
      <c r="D12" s="387">
        <v>36437948.694099963</v>
      </c>
      <c r="E12" s="387">
        <v>6009150.7692</v>
      </c>
      <c r="F12" s="387">
        <v>2357144.7724000001</v>
      </c>
      <c r="G12" s="387">
        <v>0</v>
      </c>
      <c r="H12" s="387">
        <v>585052.26579999994</v>
      </c>
      <c r="I12" s="387">
        <v>117757.37899999999</v>
      </c>
      <c r="J12" s="387">
        <v>135764.0699</v>
      </c>
      <c r="K12" s="387">
        <v>331530.81689999998</v>
      </c>
      <c r="L12" s="387">
        <v>0</v>
      </c>
    </row>
    <row r="13" spans="1:12">
      <c r="A13" s="372">
        <v>7</v>
      </c>
      <c r="B13" s="387" t="s">
        <v>407</v>
      </c>
      <c r="C13" s="387">
        <v>105683916.01750001</v>
      </c>
      <c r="D13" s="387">
        <v>97480560.991900012</v>
      </c>
      <c r="E13" s="387">
        <v>5955998.6346999994</v>
      </c>
      <c r="F13" s="387">
        <v>2247356.3909</v>
      </c>
      <c r="G13" s="387">
        <v>0</v>
      </c>
      <c r="H13" s="387">
        <v>732539.5601</v>
      </c>
      <c r="I13" s="387">
        <v>371530.41410000005</v>
      </c>
      <c r="J13" s="387">
        <v>357723.00029999996</v>
      </c>
      <c r="K13" s="387">
        <v>3286.1457</v>
      </c>
      <c r="L13" s="387">
        <v>0</v>
      </c>
    </row>
    <row r="14" spans="1:12">
      <c r="A14" s="372">
        <v>8</v>
      </c>
      <c r="B14" s="387" t="s">
        <v>408</v>
      </c>
      <c r="C14" s="387">
        <v>73791296.042800009</v>
      </c>
      <c r="D14" s="387">
        <v>70710454.706</v>
      </c>
      <c r="E14" s="387">
        <v>827492.75999999989</v>
      </c>
      <c r="F14" s="387">
        <v>2253348.5767999999</v>
      </c>
      <c r="G14" s="387">
        <v>0</v>
      </c>
      <c r="H14" s="387">
        <v>1087721.6285000001</v>
      </c>
      <c r="I14" s="387">
        <v>316155.66030000005</v>
      </c>
      <c r="J14" s="387">
        <v>68585.590500000006</v>
      </c>
      <c r="K14" s="387">
        <v>702980.37769999995</v>
      </c>
      <c r="L14" s="387">
        <v>0</v>
      </c>
    </row>
    <row r="15" spans="1:12">
      <c r="A15" s="372">
        <v>9</v>
      </c>
      <c r="B15" s="387" t="s">
        <v>409</v>
      </c>
      <c r="C15" s="387">
        <v>62464499.213099994</v>
      </c>
      <c r="D15" s="387">
        <v>55272649.011499994</v>
      </c>
      <c r="E15" s="387">
        <v>5612498.0515999999</v>
      </c>
      <c r="F15" s="387">
        <v>1579352.15</v>
      </c>
      <c r="G15" s="387">
        <v>0</v>
      </c>
      <c r="H15" s="387">
        <v>580169.34009999991</v>
      </c>
      <c r="I15" s="387">
        <v>204988.08109999995</v>
      </c>
      <c r="J15" s="387">
        <v>119140.87860000001</v>
      </c>
      <c r="K15" s="387">
        <v>256040.38039999999</v>
      </c>
      <c r="L15" s="387">
        <v>0</v>
      </c>
    </row>
    <row r="16" spans="1:12">
      <c r="A16" s="372">
        <v>10</v>
      </c>
      <c r="B16" s="387" t="s">
        <v>410</v>
      </c>
      <c r="C16" s="387">
        <v>33553782.07489999</v>
      </c>
      <c r="D16" s="387">
        <v>32777847.094099991</v>
      </c>
      <c r="E16" s="387">
        <v>0</v>
      </c>
      <c r="F16" s="387">
        <v>775934.98080000002</v>
      </c>
      <c r="G16" s="387">
        <v>0</v>
      </c>
      <c r="H16" s="387">
        <v>574733.3182000001</v>
      </c>
      <c r="I16" s="387">
        <v>112276.11960000005</v>
      </c>
      <c r="J16" s="387">
        <v>0</v>
      </c>
      <c r="K16" s="387">
        <v>462457.1986</v>
      </c>
      <c r="L16" s="387">
        <v>0</v>
      </c>
    </row>
    <row r="17" spans="1:12">
      <c r="A17" s="372">
        <v>11</v>
      </c>
      <c r="B17" s="387" t="s">
        <v>411</v>
      </c>
      <c r="C17" s="387">
        <v>12168930.164700001</v>
      </c>
      <c r="D17" s="387">
        <v>10926366.152100002</v>
      </c>
      <c r="E17" s="387">
        <v>70105.62</v>
      </c>
      <c r="F17" s="387">
        <v>1172458.3925999999</v>
      </c>
      <c r="G17" s="387">
        <v>0</v>
      </c>
      <c r="H17" s="387">
        <v>420530.88010000007</v>
      </c>
      <c r="I17" s="387">
        <v>52389.696199999991</v>
      </c>
      <c r="J17" s="387">
        <v>5364.3239000000003</v>
      </c>
      <c r="K17" s="387">
        <v>362776.86000000004</v>
      </c>
      <c r="L17" s="387">
        <v>0</v>
      </c>
    </row>
    <row r="18" spans="1:12">
      <c r="A18" s="372">
        <v>12</v>
      </c>
      <c r="B18" s="387" t="s">
        <v>412</v>
      </c>
      <c r="C18" s="387">
        <v>84770236.967400044</v>
      </c>
      <c r="D18" s="387">
        <v>76499012.833000049</v>
      </c>
      <c r="E18" s="387">
        <v>1616202.6743000001</v>
      </c>
      <c r="F18" s="387">
        <v>6655021.4600999998</v>
      </c>
      <c r="G18" s="387">
        <v>0</v>
      </c>
      <c r="H18" s="387">
        <v>2798303.4806000008</v>
      </c>
      <c r="I18" s="387">
        <v>364791.69640000019</v>
      </c>
      <c r="J18" s="387">
        <v>225702.81150000001</v>
      </c>
      <c r="K18" s="387">
        <v>2207808.9727000007</v>
      </c>
      <c r="L18" s="387">
        <v>0</v>
      </c>
    </row>
    <row r="19" spans="1:12">
      <c r="A19" s="372">
        <v>13</v>
      </c>
      <c r="B19" s="387" t="s">
        <v>413</v>
      </c>
      <c r="C19" s="387">
        <v>20951454.832899988</v>
      </c>
      <c r="D19" s="387">
        <v>18906362.434099987</v>
      </c>
      <c r="E19" s="387">
        <v>348578.50000000006</v>
      </c>
      <c r="F19" s="387">
        <v>1696513.8987999998</v>
      </c>
      <c r="G19" s="387">
        <v>0</v>
      </c>
      <c r="H19" s="387">
        <v>515518.57220000005</v>
      </c>
      <c r="I19" s="387">
        <v>86460.632699999987</v>
      </c>
      <c r="J19" s="387">
        <v>22842.391100000001</v>
      </c>
      <c r="K19" s="387">
        <v>406215.54840000003</v>
      </c>
      <c r="L19" s="387">
        <v>0</v>
      </c>
    </row>
    <row r="20" spans="1:12">
      <c r="A20" s="372">
        <v>14</v>
      </c>
      <c r="B20" s="387" t="s">
        <v>414</v>
      </c>
      <c r="C20" s="387">
        <v>147880747.17820004</v>
      </c>
      <c r="D20" s="387">
        <v>125816867.85310005</v>
      </c>
      <c r="E20" s="387">
        <v>14559670.400899997</v>
      </c>
      <c r="F20" s="387">
        <v>7504208.9242000002</v>
      </c>
      <c r="G20" s="387">
        <v>0</v>
      </c>
      <c r="H20" s="387">
        <v>2469381.1251000008</v>
      </c>
      <c r="I20" s="387">
        <v>502877.36540000048</v>
      </c>
      <c r="J20" s="387">
        <v>555459.32600000012</v>
      </c>
      <c r="K20" s="387">
        <v>1411044.4337000002</v>
      </c>
      <c r="L20" s="387">
        <v>0</v>
      </c>
    </row>
    <row r="21" spans="1:12">
      <c r="A21" s="372">
        <v>15</v>
      </c>
      <c r="B21" s="387" t="s">
        <v>415</v>
      </c>
      <c r="C21" s="387">
        <v>55678839.717000008</v>
      </c>
      <c r="D21" s="387">
        <v>37028948.835600011</v>
      </c>
      <c r="E21" s="387">
        <v>18332371.761399999</v>
      </c>
      <c r="F21" s="387">
        <v>317519.12000000005</v>
      </c>
      <c r="G21" s="387">
        <v>0</v>
      </c>
      <c r="H21" s="387">
        <v>788237.91779999982</v>
      </c>
      <c r="I21" s="387">
        <v>144159.63899999997</v>
      </c>
      <c r="J21" s="387">
        <v>507160.52349999995</v>
      </c>
      <c r="K21" s="387">
        <v>136917.75529999999</v>
      </c>
      <c r="L21" s="387">
        <v>0</v>
      </c>
    </row>
    <row r="22" spans="1:12">
      <c r="A22" s="372">
        <v>16</v>
      </c>
      <c r="B22" s="387" t="s">
        <v>416</v>
      </c>
      <c r="C22" s="387">
        <v>140263.94960000002</v>
      </c>
      <c r="D22" s="387">
        <v>140263.94960000002</v>
      </c>
      <c r="E22" s="387">
        <v>0</v>
      </c>
      <c r="F22" s="387">
        <v>0</v>
      </c>
      <c r="G22" s="387">
        <v>0</v>
      </c>
      <c r="H22" s="387">
        <v>287.5446</v>
      </c>
      <c r="I22" s="387">
        <v>287.5446</v>
      </c>
      <c r="J22" s="387">
        <v>0</v>
      </c>
      <c r="K22" s="387">
        <v>0</v>
      </c>
      <c r="L22" s="387">
        <v>0</v>
      </c>
    </row>
    <row r="23" spans="1:12">
      <c r="A23" s="372">
        <v>17</v>
      </c>
      <c r="B23" s="387" t="s">
        <v>494</v>
      </c>
      <c r="C23" s="387">
        <v>2774436.3504999997</v>
      </c>
      <c r="D23" s="387">
        <v>1501408.9064</v>
      </c>
      <c r="E23" s="387">
        <v>1273027.4441</v>
      </c>
      <c r="F23" s="387">
        <v>0</v>
      </c>
      <c r="G23" s="387">
        <v>0</v>
      </c>
      <c r="H23" s="387">
        <v>215030.98160000003</v>
      </c>
      <c r="I23" s="387">
        <v>7307.8995999999997</v>
      </c>
      <c r="J23" s="387">
        <v>207723.08200000002</v>
      </c>
      <c r="K23" s="387">
        <v>0</v>
      </c>
      <c r="L23" s="387">
        <v>0</v>
      </c>
    </row>
    <row r="24" spans="1:12">
      <c r="A24" s="372">
        <v>18</v>
      </c>
      <c r="B24" s="387" t="s">
        <v>417</v>
      </c>
      <c r="C24" s="387">
        <v>3108780.6017</v>
      </c>
      <c r="D24" s="387">
        <v>3108780.6017</v>
      </c>
      <c r="E24" s="387">
        <v>0</v>
      </c>
      <c r="F24" s="387">
        <v>0</v>
      </c>
      <c r="G24" s="387">
        <v>0</v>
      </c>
      <c r="H24" s="387">
        <v>11776.967399999998</v>
      </c>
      <c r="I24" s="387">
        <v>11776.967399999998</v>
      </c>
      <c r="J24" s="387">
        <v>0</v>
      </c>
      <c r="K24" s="387">
        <v>0</v>
      </c>
      <c r="L24" s="387">
        <v>0</v>
      </c>
    </row>
    <row r="25" spans="1:12">
      <c r="A25" s="372">
        <v>19</v>
      </c>
      <c r="B25" s="387" t="s">
        <v>418</v>
      </c>
      <c r="C25" s="387">
        <v>4187861.4758000006</v>
      </c>
      <c r="D25" s="387">
        <v>4075983.9358000006</v>
      </c>
      <c r="E25" s="387">
        <v>82647.010000000009</v>
      </c>
      <c r="F25" s="387">
        <v>29230.53</v>
      </c>
      <c r="G25" s="387">
        <v>0</v>
      </c>
      <c r="H25" s="387">
        <v>42604.690599999994</v>
      </c>
      <c r="I25" s="387">
        <v>20714.205099999996</v>
      </c>
      <c r="J25" s="387">
        <v>11211.927299999999</v>
      </c>
      <c r="K25" s="387">
        <v>10678.558199999999</v>
      </c>
      <c r="L25" s="387">
        <v>0</v>
      </c>
    </row>
    <row r="26" spans="1:12">
      <c r="A26" s="372">
        <v>20</v>
      </c>
      <c r="B26" s="387" t="s">
        <v>493</v>
      </c>
      <c r="C26" s="387">
        <v>40062202.908799961</v>
      </c>
      <c r="D26" s="387">
        <v>37980036.356299967</v>
      </c>
      <c r="E26" s="387">
        <v>12675.119999999999</v>
      </c>
      <c r="F26" s="387">
        <v>2069491.4325000001</v>
      </c>
      <c r="G26" s="387">
        <v>0</v>
      </c>
      <c r="H26" s="387">
        <v>472791.54639999999</v>
      </c>
      <c r="I26" s="387">
        <v>139618.63679999998</v>
      </c>
      <c r="J26" s="387">
        <v>4087.4259000000002</v>
      </c>
      <c r="K26" s="387">
        <v>329085.48369999998</v>
      </c>
      <c r="L26" s="387">
        <v>0</v>
      </c>
    </row>
    <row r="27" spans="1:12">
      <c r="A27" s="372">
        <v>21</v>
      </c>
      <c r="B27" s="387" t="s">
        <v>419</v>
      </c>
      <c r="C27" s="387">
        <v>2390235.8773000003</v>
      </c>
      <c r="D27" s="387">
        <v>1773256.7996000003</v>
      </c>
      <c r="E27" s="387">
        <v>371790.78769999999</v>
      </c>
      <c r="F27" s="387">
        <v>245188.28999999998</v>
      </c>
      <c r="G27" s="387">
        <v>0</v>
      </c>
      <c r="H27" s="387">
        <v>95809.439299999998</v>
      </c>
      <c r="I27" s="387">
        <v>9668.3997999999992</v>
      </c>
      <c r="J27" s="387">
        <v>15487.639500000001</v>
      </c>
      <c r="K27" s="387">
        <v>70653.399999999994</v>
      </c>
      <c r="L27" s="387">
        <v>0</v>
      </c>
    </row>
    <row r="28" spans="1:12">
      <c r="A28" s="372">
        <v>22</v>
      </c>
      <c r="B28" s="387" t="s">
        <v>420</v>
      </c>
      <c r="C28" s="387">
        <v>1973626.1081000003</v>
      </c>
      <c r="D28" s="387">
        <v>1498795.3800000001</v>
      </c>
      <c r="E28" s="387">
        <v>542.08000000000004</v>
      </c>
      <c r="F28" s="387">
        <v>474288.64809999999</v>
      </c>
      <c r="G28" s="387">
        <v>0</v>
      </c>
      <c r="H28" s="387">
        <v>21360.457499999997</v>
      </c>
      <c r="I28" s="387">
        <v>6758.9251999999997</v>
      </c>
      <c r="J28" s="387">
        <v>64.973799999999997</v>
      </c>
      <c r="K28" s="387">
        <v>14536.558499999999</v>
      </c>
      <c r="L28" s="387">
        <v>0</v>
      </c>
    </row>
    <row r="29" spans="1:12">
      <c r="A29" s="372">
        <v>23</v>
      </c>
      <c r="B29" s="387" t="s">
        <v>421</v>
      </c>
      <c r="C29" s="387">
        <v>237766357.68040058</v>
      </c>
      <c r="D29" s="387">
        <v>217763157.17700058</v>
      </c>
      <c r="E29" s="387">
        <v>8125768.2092000004</v>
      </c>
      <c r="F29" s="387">
        <v>11877432.294200009</v>
      </c>
      <c r="G29" s="387">
        <v>0</v>
      </c>
      <c r="H29" s="387">
        <v>6286950.4712999985</v>
      </c>
      <c r="I29" s="387">
        <v>1124186.2099999974</v>
      </c>
      <c r="J29" s="387">
        <v>994747.66390000004</v>
      </c>
      <c r="K29" s="387">
        <v>4168016.5974000008</v>
      </c>
      <c r="L29" s="387">
        <v>0</v>
      </c>
    </row>
    <row r="30" spans="1:12">
      <c r="A30" s="372">
        <v>24</v>
      </c>
      <c r="B30" s="387" t="s">
        <v>492</v>
      </c>
      <c r="C30" s="387">
        <v>162192494.08880007</v>
      </c>
      <c r="D30" s="387">
        <v>143793929.4952001</v>
      </c>
      <c r="E30" s="387">
        <v>5182005.0555999996</v>
      </c>
      <c r="F30" s="387">
        <v>13216559.538000003</v>
      </c>
      <c r="G30" s="387">
        <v>0</v>
      </c>
      <c r="H30" s="387">
        <v>5864499.7175999973</v>
      </c>
      <c r="I30" s="387">
        <v>1056332.3569999987</v>
      </c>
      <c r="J30" s="387">
        <v>737620.57509999967</v>
      </c>
      <c r="K30" s="387">
        <v>4070546.7854999993</v>
      </c>
      <c r="L30" s="387">
        <v>0</v>
      </c>
    </row>
    <row r="31" spans="1:12">
      <c r="A31" s="372">
        <v>25</v>
      </c>
      <c r="B31" s="387" t="s">
        <v>422</v>
      </c>
      <c r="C31" s="387">
        <v>81181586.776200041</v>
      </c>
      <c r="D31" s="387">
        <v>76440116.602000043</v>
      </c>
      <c r="E31" s="387">
        <v>730467.7300000001</v>
      </c>
      <c r="F31" s="387">
        <v>4011002.4441999993</v>
      </c>
      <c r="G31" s="387">
        <v>0</v>
      </c>
      <c r="H31" s="387">
        <v>1834758.7727999995</v>
      </c>
      <c r="I31" s="387">
        <v>282904.12789999938</v>
      </c>
      <c r="J31" s="387">
        <v>106496.8291</v>
      </c>
      <c r="K31" s="387">
        <v>1445357.8158000002</v>
      </c>
      <c r="L31" s="387">
        <v>0</v>
      </c>
    </row>
    <row r="32" spans="1:12">
      <c r="A32" s="372">
        <v>26</v>
      </c>
      <c r="B32" s="387" t="s">
        <v>489</v>
      </c>
      <c r="C32" s="387">
        <v>50365356.883100003</v>
      </c>
      <c r="D32" s="387">
        <v>43649884.531999998</v>
      </c>
      <c r="E32" s="387">
        <v>1765969.5313000006</v>
      </c>
      <c r="F32" s="387">
        <v>4949502.8198000044</v>
      </c>
      <c r="G32" s="387">
        <v>0</v>
      </c>
      <c r="H32" s="387">
        <v>3870412.1223000013</v>
      </c>
      <c r="I32" s="387">
        <v>331743.53209999995</v>
      </c>
      <c r="J32" s="387">
        <v>291232.24370000011</v>
      </c>
      <c r="K32" s="387">
        <v>3247436.3465000014</v>
      </c>
      <c r="L32" s="387">
        <v>0</v>
      </c>
    </row>
    <row r="33" spans="1:12">
      <c r="A33" s="372">
        <v>27</v>
      </c>
      <c r="B33" s="441" t="s">
        <v>64</v>
      </c>
      <c r="C33" s="387">
        <v>1647929911.8091009</v>
      </c>
      <c r="D33" s="387">
        <v>1491185320.6309011</v>
      </c>
      <c r="E33" s="387">
        <v>74635344.200799987</v>
      </c>
      <c r="F33" s="387">
        <v>82109246.977400005</v>
      </c>
      <c r="G33" s="387">
        <v>0</v>
      </c>
      <c r="H33" s="387">
        <v>34924700.402999997</v>
      </c>
      <c r="I33" s="387">
        <v>6654717.7712999973</v>
      </c>
      <c r="J33" s="387">
        <v>4875220.7958000004</v>
      </c>
      <c r="K33" s="387">
        <v>23394761.835900005</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45930</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35108197.519999973</v>
      </c>
      <c r="D6" s="372">
        <v>91496941.290000051</v>
      </c>
      <c r="E6" s="372">
        <v>0</v>
      </c>
      <c r="F6" s="372">
        <v>22930942.719999999</v>
      </c>
      <c r="G6" s="372">
        <v>1271728437.5400028</v>
      </c>
      <c r="H6" s="372">
        <v>0</v>
      </c>
      <c r="I6" s="372">
        <v>106833996.04000005</v>
      </c>
      <c r="J6" s="372">
        <v>16546387.790000008</v>
      </c>
      <c r="K6" s="372">
        <v>103285008.90908957</v>
      </c>
    </row>
    <row r="7" spans="1:11">
      <c r="A7" s="372">
        <v>2</v>
      </c>
      <c r="B7" s="372" t="s">
        <v>482</v>
      </c>
      <c r="C7" s="372">
        <v>0</v>
      </c>
      <c r="D7" s="372">
        <v>0</v>
      </c>
      <c r="E7" s="372">
        <v>0</v>
      </c>
      <c r="F7" s="372">
        <v>0</v>
      </c>
      <c r="G7" s="372">
        <v>0</v>
      </c>
      <c r="H7" s="372">
        <v>0</v>
      </c>
      <c r="I7" s="372">
        <v>0</v>
      </c>
      <c r="J7" s="372">
        <v>0</v>
      </c>
      <c r="K7" s="372">
        <v>31112764.340000004</v>
      </c>
    </row>
    <row r="8" spans="1:11">
      <c r="A8" s="372">
        <v>3</v>
      </c>
      <c r="B8" s="372" t="s">
        <v>449</v>
      </c>
      <c r="C8" s="372">
        <v>9994635.6500000022</v>
      </c>
      <c r="D8" s="372">
        <v>0</v>
      </c>
      <c r="E8" s="372">
        <v>0</v>
      </c>
      <c r="F8" s="372">
        <v>0</v>
      </c>
      <c r="G8" s="372">
        <v>28737648.5</v>
      </c>
      <c r="H8" s="372">
        <v>0</v>
      </c>
      <c r="I8" s="372">
        <v>4713865.4799999995</v>
      </c>
      <c r="J8" s="372">
        <v>2028678.62</v>
      </c>
      <c r="K8" s="372">
        <v>175611.61000001431</v>
      </c>
    </row>
    <row r="9" spans="1:11">
      <c r="A9" s="372">
        <v>4</v>
      </c>
      <c r="B9" s="392" t="s">
        <v>483</v>
      </c>
      <c r="C9" s="372">
        <v>197196.21000000002</v>
      </c>
      <c r="D9" s="372">
        <v>7664040.5999999996</v>
      </c>
      <c r="E9" s="372">
        <v>0</v>
      </c>
      <c r="F9" s="372">
        <v>0</v>
      </c>
      <c r="G9" s="372">
        <v>57450369.519999988</v>
      </c>
      <c r="H9" s="372">
        <v>0</v>
      </c>
      <c r="I9" s="372">
        <v>11035665.279999994</v>
      </c>
      <c r="J9" s="372">
        <v>1450257.1999999997</v>
      </c>
      <c r="K9" s="372">
        <v>4311718.1674000323</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45930</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3025457.1681000004</v>
      </c>
      <c r="D7" s="444">
        <v>1300170.0950000002</v>
      </c>
      <c r="E7" s="444">
        <v>97637.65</v>
      </c>
      <c r="F7" s="444">
        <v>1627649.4231000002</v>
      </c>
      <c r="G7" s="444">
        <v>0</v>
      </c>
      <c r="H7" s="444">
        <v>3071579.7801999999</v>
      </c>
      <c r="I7" s="444">
        <v>1301475.0436</v>
      </c>
      <c r="J7" s="444">
        <v>98015.44</v>
      </c>
      <c r="K7" s="444">
        <v>1672089.2966000002</v>
      </c>
      <c r="L7" s="444">
        <v>0</v>
      </c>
      <c r="M7" s="444">
        <v>318412.57781325001</v>
      </c>
      <c r="N7" s="444">
        <v>32246.312559710001</v>
      </c>
      <c r="O7" s="444">
        <v>34039.757356720002</v>
      </c>
      <c r="P7" s="444">
        <v>252126.50789682003</v>
      </c>
      <c r="Q7" s="444">
        <v>0</v>
      </c>
      <c r="R7" s="444">
        <v>20</v>
      </c>
      <c r="S7" s="464">
        <v>0.20165586999999999</v>
      </c>
      <c r="T7" s="471">
        <v>0.23624413999999999</v>
      </c>
      <c r="U7" s="444">
        <v>0.13992915</v>
      </c>
      <c r="V7" s="465">
        <v>42.164700000000003</v>
      </c>
    </row>
    <row r="8" spans="1:22">
      <c r="A8" s="451">
        <v>2</v>
      </c>
      <c r="B8" s="454" t="s">
        <v>509</v>
      </c>
      <c r="C8" s="444">
        <v>156121504.42569998</v>
      </c>
      <c r="D8" s="444">
        <v>145912992.57009998</v>
      </c>
      <c r="E8" s="444">
        <v>2993591.9141000002</v>
      </c>
      <c r="F8" s="444">
        <v>7214919.9415000007</v>
      </c>
      <c r="G8" s="444">
        <v>0</v>
      </c>
      <c r="H8" s="444">
        <v>159026144.80549961</v>
      </c>
      <c r="I8" s="444">
        <v>147313498.78169963</v>
      </c>
      <c r="J8" s="444">
        <v>3108583.7429999998</v>
      </c>
      <c r="K8" s="444">
        <v>8604062.2807999998</v>
      </c>
      <c r="L8" s="444">
        <v>0</v>
      </c>
      <c r="M8" s="444">
        <v>7055930.1276067896</v>
      </c>
      <c r="N8" s="444">
        <v>1161881.9270806999</v>
      </c>
      <c r="O8" s="444">
        <v>536326.50336765999</v>
      </c>
      <c r="P8" s="444">
        <v>5357721.6971584298</v>
      </c>
      <c r="Q8" s="444">
        <v>0</v>
      </c>
      <c r="R8" s="444">
        <v>8966</v>
      </c>
      <c r="S8" s="464">
        <v>0.25872067922718756</v>
      </c>
      <c r="T8" s="471">
        <v>0.31305802733134469</v>
      </c>
      <c r="U8" s="444">
        <v>0.20209105999999999</v>
      </c>
      <c r="V8" s="465">
        <v>48.000300000000003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10194.41</v>
      </c>
      <c r="D10" s="444">
        <v>10194.41</v>
      </c>
      <c r="E10" s="444">
        <v>0</v>
      </c>
      <c r="F10" s="444">
        <v>0</v>
      </c>
      <c r="G10" s="444">
        <v>0</v>
      </c>
      <c r="H10" s="444">
        <v>10194.41</v>
      </c>
      <c r="I10" s="444">
        <v>10194.41</v>
      </c>
      <c r="J10" s="444">
        <v>0</v>
      </c>
      <c r="K10" s="444">
        <v>0</v>
      </c>
      <c r="L10" s="444">
        <v>0</v>
      </c>
      <c r="M10" s="444">
        <v>107.69415983</v>
      </c>
      <c r="N10" s="444">
        <v>107.69415983</v>
      </c>
      <c r="O10" s="444">
        <v>0</v>
      </c>
      <c r="P10" s="444">
        <v>0</v>
      </c>
      <c r="Q10" s="444">
        <v>0</v>
      </c>
      <c r="R10" s="444">
        <v>11</v>
      </c>
      <c r="S10" s="464">
        <v>0</v>
      </c>
      <c r="T10" s="471">
        <v>0.20482300000000001</v>
      </c>
      <c r="U10" s="444">
        <v>0</v>
      </c>
      <c r="V10" s="465">
        <v>7.1509</v>
      </c>
    </row>
    <row r="11" spans="1:22">
      <c r="A11" s="451">
        <v>5</v>
      </c>
      <c r="B11" s="454" t="s">
        <v>506</v>
      </c>
      <c r="C11" s="444">
        <v>1650943.9136999999</v>
      </c>
      <c r="D11" s="444">
        <v>1555982.92</v>
      </c>
      <c r="E11" s="444">
        <v>20019.849999999999</v>
      </c>
      <c r="F11" s="444">
        <v>74941.143700000001</v>
      </c>
      <c r="G11" s="444">
        <v>0</v>
      </c>
      <c r="H11" s="444">
        <v>1656833.9236999999</v>
      </c>
      <c r="I11" s="444">
        <v>1560238.86</v>
      </c>
      <c r="J11" s="444">
        <v>20308.63</v>
      </c>
      <c r="K11" s="444">
        <v>76286.433699999994</v>
      </c>
      <c r="L11" s="444">
        <v>0</v>
      </c>
      <c r="M11" s="444">
        <v>90195.53007999</v>
      </c>
      <c r="N11" s="444">
        <v>11998.600386530001</v>
      </c>
      <c r="O11" s="444">
        <v>2840.72639192</v>
      </c>
      <c r="P11" s="444">
        <v>75356.203301539994</v>
      </c>
      <c r="Q11" s="444">
        <v>0</v>
      </c>
      <c r="R11" s="444">
        <v>1678</v>
      </c>
      <c r="S11" s="464">
        <v>0.13782825797357737</v>
      </c>
      <c r="T11" s="471">
        <v>0.14733556197294506</v>
      </c>
      <c r="U11" s="444">
        <v>0.13748890999999999</v>
      </c>
      <c r="V11" s="465">
        <v>23.441400000000002</v>
      </c>
    </row>
    <row r="12" spans="1:22">
      <c r="A12" s="451">
        <v>6</v>
      </c>
      <c r="B12" s="454" t="s">
        <v>505</v>
      </c>
      <c r="C12" s="444">
        <v>1680311.9908000003</v>
      </c>
      <c r="D12" s="444">
        <v>1557304.8708000001</v>
      </c>
      <c r="E12" s="444">
        <v>56139.01</v>
      </c>
      <c r="F12" s="444">
        <v>66868.11</v>
      </c>
      <c r="G12" s="444">
        <v>0</v>
      </c>
      <c r="H12" s="444">
        <v>1710648.6746</v>
      </c>
      <c r="I12" s="444">
        <v>1576613.4246</v>
      </c>
      <c r="J12" s="444">
        <v>57582.28</v>
      </c>
      <c r="K12" s="444">
        <v>76452.97</v>
      </c>
      <c r="L12" s="444">
        <v>0</v>
      </c>
      <c r="M12" s="444">
        <v>108573.11698963</v>
      </c>
      <c r="N12" s="444">
        <v>30870.398656509999</v>
      </c>
      <c r="O12" s="444">
        <v>12213.17430895</v>
      </c>
      <c r="P12" s="444">
        <v>65489.544024169998</v>
      </c>
      <c r="Q12" s="444">
        <v>0</v>
      </c>
      <c r="R12" s="444">
        <v>1707</v>
      </c>
      <c r="S12" s="464">
        <v>0.25558708532710678</v>
      </c>
      <c r="T12" s="471">
        <v>0.32248515890080237</v>
      </c>
      <c r="U12" s="444">
        <v>0.26556612000000002</v>
      </c>
      <c r="V12" s="465">
        <v>21.374600000000001</v>
      </c>
    </row>
    <row r="13" spans="1:22">
      <c r="A13" s="451">
        <v>7</v>
      </c>
      <c r="B13" s="454" t="s">
        <v>504</v>
      </c>
      <c r="C13" s="444">
        <v>130374840.27370003</v>
      </c>
      <c r="D13" s="444">
        <v>126758900.47410002</v>
      </c>
      <c r="E13" s="444">
        <v>752069.67350000003</v>
      </c>
      <c r="F13" s="444">
        <v>2863870.1261</v>
      </c>
      <c r="G13" s="444">
        <v>0</v>
      </c>
      <c r="H13" s="444">
        <v>130782600.04249999</v>
      </c>
      <c r="I13" s="444">
        <v>126999004.529</v>
      </c>
      <c r="J13" s="444">
        <v>758162.88780000003</v>
      </c>
      <c r="K13" s="444">
        <v>3025432.6256999997</v>
      </c>
      <c r="L13" s="444">
        <v>0</v>
      </c>
      <c r="M13" s="444">
        <v>716737.97066103993</v>
      </c>
      <c r="N13" s="444">
        <v>188813.27007008999</v>
      </c>
      <c r="O13" s="444">
        <v>34740.853346579999</v>
      </c>
      <c r="P13" s="444">
        <v>493183.84724436997</v>
      </c>
      <c r="Q13" s="444">
        <v>0</v>
      </c>
      <c r="R13" s="444">
        <v>1429</v>
      </c>
      <c r="S13" s="464">
        <v>0.12990103176809792</v>
      </c>
      <c r="T13" s="471">
        <v>0.15033666294046463</v>
      </c>
      <c r="U13" s="444">
        <v>0.10840141</v>
      </c>
      <c r="V13" s="465">
        <v>120.21299999999999</v>
      </c>
    </row>
    <row r="14" spans="1:22">
      <c r="A14" s="449">
        <v>7.1</v>
      </c>
      <c r="B14" s="448" t="s">
        <v>513</v>
      </c>
      <c r="C14" s="444">
        <v>97413592.206699997</v>
      </c>
      <c r="D14" s="444">
        <v>94354711.1602</v>
      </c>
      <c r="E14" s="444">
        <v>432101.7904</v>
      </c>
      <c r="F14" s="444">
        <v>2626779.2560999999</v>
      </c>
      <c r="G14" s="444">
        <v>0</v>
      </c>
      <c r="H14" s="444">
        <v>97726894.078299999</v>
      </c>
      <c r="I14" s="444">
        <v>94508132.298099995</v>
      </c>
      <c r="J14" s="444">
        <v>436543.00450000004</v>
      </c>
      <c r="K14" s="444">
        <v>2782218.7757000001</v>
      </c>
      <c r="L14" s="444">
        <v>0</v>
      </c>
      <c r="M14" s="444">
        <v>605272.57784302998</v>
      </c>
      <c r="N14" s="444">
        <v>140462.14279550003</v>
      </c>
      <c r="O14" s="444">
        <v>18011.187541250001</v>
      </c>
      <c r="P14" s="444">
        <v>446799.24750627996</v>
      </c>
      <c r="Q14" s="444">
        <v>0</v>
      </c>
      <c r="R14" s="444">
        <v>973</v>
      </c>
      <c r="S14" s="464">
        <v>0.12746350675843771</v>
      </c>
      <c r="T14" s="471">
        <v>0.14785738769084353</v>
      </c>
      <c r="U14" s="444">
        <v>0.10781489</v>
      </c>
      <c r="V14" s="465">
        <v>122.2353</v>
      </c>
    </row>
    <row r="15" spans="1:22">
      <c r="A15" s="449">
        <v>7.2</v>
      </c>
      <c r="B15" s="448" t="s">
        <v>515</v>
      </c>
      <c r="C15" s="444">
        <v>19940097.392500002</v>
      </c>
      <c r="D15" s="444">
        <v>19665601.569400001</v>
      </c>
      <c r="E15" s="444">
        <v>274495.82309999998</v>
      </c>
      <c r="F15" s="444">
        <v>0</v>
      </c>
      <c r="G15" s="444">
        <v>0</v>
      </c>
      <c r="H15" s="444">
        <v>20004716.772999998</v>
      </c>
      <c r="I15" s="444">
        <v>19729013.229699999</v>
      </c>
      <c r="J15" s="444">
        <v>275703.54330000002</v>
      </c>
      <c r="K15" s="444">
        <v>0</v>
      </c>
      <c r="L15" s="444">
        <v>0</v>
      </c>
      <c r="M15" s="444">
        <v>42772.233135479997</v>
      </c>
      <c r="N15" s="444">
        <v>28743.582079529995</v>
      </c>
      <c r="O15" s="444">
        <v>14028.65105595</v>
      </c>
      <c r="P15" s="444">
        <v>0</v>
      </c>
      <c r="Q15" s="444">
        <v>0</v>
      </c>
      <c r="R15" s="444">
        <v>277</v>
      </c>
      <c r="S15" s="464">
        <v>0.13758464465487302</v>
      </c>
      <c r="T15" s="471">
        <v>0.1572296149930239</v>
      </c>
      <c r="U15" s="444">
        <v>0.11174968</v>
      </c>
      <c r="V15" s="465">
        <v>106.77079999999999</v>
      </c>
    </row>
    <row r="16" spans="1:22">
      <c r="A16" s="449">
        <v>7.3</v>
      </c>
      <c r="B16" s="448" t="s">
        <v>512</v>
      </c>
      <c r="C16" s="444">
        <v>13021150.674499998</v>
      </c>
      <c r="D16" s="444">
        <v>12738587.744499998</v>
      </c>
      <c r="E16" s="444">
        <v>45472.06</v>
      </c>
      <c r="F16" s="444">
        <v>237090.87</v>
      </c>
      <c r="G16" s="444">
        <v>0</v>
      </c>
      <c r="H16" s="444">
        <v>13050989.191199999</v>
      </c>
      <c r="I16" s="444">
        <v>12761859.0012</v>
      </c>
      <c r="J16" s="444">
        <v>45916.34</v>
      </c>
      <c r="K16" s="444">
        <v>243213.85</v>
      </c>
      <c r="L16" s="444">
        <v>0</v>
      </c>
      <c r="M16" s="444">
        <v>68693.159682529993</v>
      </c>
      <c r="N16" s="444">
        <v>19607.545195059996</v>
      </c>
      <c r="O16" s="444">
        <v>2701.01474938</v>
      </c>
      <c r="P16" s="444">
        <v>46384.599738090001</v>
      </c>
      <c r="Q16" s="444">
        <v>0</v>
      </c>
      <c r="R16" s="444">
        <v>179</v>
      </c>
      <c r="S16" s="464">
        <v>0.1279195136921816</v>
      </c>
      <c r="T16" s="471">
        <v>0.15027034756407845</v>
      </c>
      <c r="U16" s="444">
        <v>0.10766191</v>
      </c>
      <c r="V16" s="465">
        <v>125.9853</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308598.66000000003</v>
      </c>
      <c r="D18" s="444">
        <v>265251.01</v>
      </c>
      <c r="E18" s="444">
        <v>26653.83</v>
      </c>
      <c r="F18" s="444">
        <v>16693.82</v>
      </c>
      <c r="G18" s="444">
        <v>0</v>
      </c>
      <c r="H18" s="444">
        <v>388013.14</v>
      </c>
      <c r="I18" s="444">
        <v>330165.76000000001</v>
      </c>
      <c r="J18" s="444">
        <v>32201.96</v>
      </c>
      <c r="K18" s="444">
        <v>25645.42</v>
      </c>
      <c r="L18" s="444">
        <v>0</v>
      </c>
      <c r="M18" s="444">
        <v>36826.947132279995</v>
      </c>
      <c r="N18" s="444">
        <v>3508.7753727700001</v>
      </c>
      <c r="O18" s="444">
        <v>8024.5848520299996</v>
      </c>
      <c r="P18" s="444">
        <v>25293.586907479999</v>
      </c>
      <c r="Q18" s="444">
        <v>0</v>
      </c>
      <c r="R18" s="444">
        <v>25</v>
      </c>
      <c r="S18" s="464" t="s">
        <v>778</v>
      </c>
      <c r="T18" s="471" t="s">
        <v>778</v>
      </c>
      <c r="U18" s="444">
        <v>0.10983925999999999</v>
      </c>
      <c r="V18" s="465">
        <v>60.112200000000001</v>
      </c>
    </row>
    <row r="19" spans="1:22">
      <c r="A19" s="451">
        <v>10</v>
      </c>
      <c r="B19" s="450" t="s">
        <v>514</v>
      </c>
      <c r="C19" s="444">
        <v>293171850.84200001</v>
      </c>
      <c r="D19" s="444">
        <v>277360796.34999996</v>
      </c>
      <c r="E19" s="444">
        <v>3946111.9276000001</v>
      </c>
      <c r="F19" s="444">
        <v>11864942.5644</v>
      </c>
      <c r="G19" s="444">
        <v>0</v>
      </c>
      <c r="H19" s="444">
        <v>296646014.77649963</v>
      </c>
      <c r="I19" s="444">
        <v>279091190.80889964</v>
      </c>
      <c r="J19" s="444">
        <v>4074854.9407999995</v>
      </c>
      <c r="K19" s="444">
        <v>13479969.026800001</v>
      </c>
      <c r="L19" s="444">
        <v>0</v>
      </c>
      <c r="M19" s="444">
        <v>8326783.96444281</v>
      </c>
      <c r="N19" s="444">
        <v>1429426.9782861399</v>
      </c>
      <c r="O19" s="444">
        <v>628185.59962386009</v>
      </c>
      <c r="P19" s="444">
        <v>6269171.3865328096</v>
      </c>
      <c r="Q19" s="444">
        <v>0</v>
      </c>
      <c r="R19" s="444">
        <v>13836</v>
      </c>
      <c r="S19" s="464">
        <v>0.20370755671193128</v>
      </c>
      <c r="T19" s="471">
        <v>0.24211939558425227</v>
      </c>
      <c r="U19" s="471">
        <v>0.15968123478166024</v>
      </c>
      <c r="V19" s="465">
        <v>79.449299999999994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109493953.63663198</v>
      </c>
      <c r="D6" s="308">
        <v>47341408.363368012</v>
      </c>
      <c r="E6" s="308">
        <v>156835362</v>
      </c>
      <c r="F6" s="308">
        <v>95075200.388073117</v>
      </c>
      <c r="G6" s="308">
        <v>44746173.611926831</v>
      </c>
      <c r="H6" s="308">
        <v>139821373.99999994</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109509421.85781398</v>
      </c>
      <c r="D11" s="308">
        <v>47341408.363368012</v>
      </c>
      <c r="E11" s="308">
        <v>156850830.22118199</v>
      </c>
      <c r="F11" s="308">
        <v>95118594.437308118</v>
      </c>
      <c r="G11" s="308">
        <v>44746173.611926831</v>
      </c>
      <c r="H11" s="308">
        <v>139864768.04923496</v>
      </c>
    </row>
    <row r="12" spans="1:8">
      <c r="A12" s="324">
        <v>1.6</v>
      </c>
      <c r="B12" s="314" t="s">
        <v>423</v>
      </c>
      <c r="C12" s="308">
        <v>-15468.221181998837</v>
      </c>
      <c r="D12" s="308">
        <v>0</v>
      </c>
      <c r="E12" s="308">
        <v>-15468.221181998837</v>
      </c>
      <c r="F12" s="308">
        <v>-43394.049235000944</v>
      </c>
      <c r="G12" s="308">
        <v>0</v>
      </c>
      <c r="H12" s="308">
        <v>-43394.049235000944</v>
      </c>
    </row>
    <row r="13" spans="1:8">
      <c r="A13" s="324">
        <v>2</v>
      </c>
      <c r="B13" s="326" t="s">
        <v>592</v>
      </c>
      <c r="C13" s="308">
        <v>-65061660.529999994</v>
      </c>
      <c r="D13" s="308">
        <v>-28766142.89108476</v>
      </c>
      <c r="E13" s="308">
        <v>-93827803.421084762</v>
      </c>
      <c r="F13" s="308">
        <v>-59811151.359999955</v>
      </c>
      <c r="G13" s="308">
        <v>-23812351.00709261</v>
      </c>
      <c r="H13" s="308">
        <v>-83623502.367092565</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-64081959.369999997</v>
      </c>
      <c r="D16" s="308">
        <v>-28766142.89108476</v>
      </c>
      <c r="E16" s="308">
        <v>-92848102.261084765</v>
      </c>
      <c r="F16" s="308">
        <v>-59141291.249999955</v>
      </c>
      <c r="G16" s="308">
        <v>-23812351.00709261</v>
      </c>
      <c r="H16" s="308">
        <v>-82953642.257092565</v>
      </c>
    </row>
    <row r="17" spans="1:8">
      <c r="A17" s="324">
        <v>2.4</v>
      </c>
      <c r="B17" s="313" t="s">
        <v>596</v>
      </c>
      <c r="C17" s="308">
        <v>-979701.16</v>
      </c>
      <c r="D17" s="308">
        <v>0</v>
      </c>
      <c r="E17" s="308">
        <v>-979701.16</v>
      </c>
      <c r="F17" s="308">
        <v>-669860.11</v>
      </c>
      <c r="G17" s="308">
        <v>0</v>
      </c>
      <c r="H17" s="308">
        <v>-669860.11</v>
      </c>
    </row>
    <row r="18" spans="1:8">
      <c r="A18" s="324">
        <v>3</v>
      </c>
      <c r="B18" s="326" t="s">
        <v>597</v>
      </c>
      <c r="C18" s="308">
        <v>0</v>
      </c>
      <c r="D18" s="308">
        <v>0</v>
      </c>
      <c r="E18" s="308">
        <v>0</v>
      </c>
      <c r="F18" s="308">
        <v>0</v>
      </c>
      <c r="G18" s="308">
        <v>0</v>
      </c>
      <c r="H18" s="308">
        <v>0</v>
      </c>
    </row>
    <row r="19" spans="1:8">
      <c r="A19" s="324">
        <v>4</v>
      </c>
      <c r="B19" s="326" t="s">
        <v>598</v>
      </c>
      <c r="C19" s="308">
        <v>5571934.1900000004</v>
      </c>
      <c r="D19" s="308">
        <v>1631728.8099999996</v>
      </c>
      <c r="E19" s="308">
        <v>7203663</v>
      </c>
      <c r="F19" s="308">
        <v>5591064.3800000008</v>
      </c>
      <c r="G19" s="308">
        <v>1993018.6199999992</v>
      </c>
      <c r="H19" s="308">
        <v>7584083</v>
      </c>
    </row>
    <row r="20" spans="1:8">
      <c r="A20" s="324">
        <v>5</v>
      </c>
      <c r="B20" s="326" t="s">
        <v>599</v>
      </c>
      <c r="C20" s="308">
        <v>-2876109.31</v>
      </c>
      <c r="D20" s="308">
        <v>-2190447.69</v>
      </c>
      <c r="E20" s="308">
        <v>-5066557</v>
      </c>
      <c r="F20" s="308">
        <v>-2019344.72</v>
      </c>
      <c r="G20" s="308">
        <v>-1631993.28</v>
      </c>
      <c r="H20" s="308">
        <v>-3651338</v>
      </c>
    </row>
    <row r="21" spans="1:8" ht="24" customHeight="1">
      <c r="A21" s="324">
        <v>6</v>
      </c>
      <c r="B21" s="326" t="s">
        <v>600</v>
      </c>
      <c r="C21" s="308">
        <v>2313.5300000000002</v>
      </c>
      <c r="D21" s="308">
        <v>0</v>
      </c>
      <c r="E21" s="308">
        <v>2313.5300000000002</v>
      </c>
      <c r="F21" s="308">
        <v>0</v>
      </c>
      <c r="G21" s="308">
        <v>0</v>
      </c>
      <c r="H21" s="308">
        <v>0</v>
      </c>
    </row>
    <row r="22" spans="1:8" ht="18.600000000000001" customHeight="1">
      <c r="A22" s="324">
        <v>7</v>
      </c>
      <c r="B22" s="326" t="s">
        <v>601</v>
      </c>
      <c r="C22" s="308">
        <v>-43176.029999997467</v>
      </c>
      <c r="D22" s="308">
        <v>0</v>
      </c>
      <c r="E22" s="308">
        <v>-43176.029999997467</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3535506.0299999975</v>
      </c>
      <c r="D25" s="308">
        <v>0</v>
      </c>
      <c r="E25" s="308">
        <v>3535506.0299999975</v>
      </c>
      <c r="F25" s="308">
        <v>6141236</v>
      </c>
      <c r="G25" s="308">
        <v>0</v>
      </c>
      <c r="H25" s="308">
        <v>6141236</v>
      </c>
    </row>
    <row r="26" spans="1:8">
      <c r="A26" s="324">
        <v>11</v>
      </c>
      <c r="B26" s="328" t="s">
        <v>605</v>
      </c>
      <c r="C26" s="472">
        <v>600655.08591038478</v>
      </c>
      <c r="D26" s="308">
        <v>0</v>
      </c>
      <c r="E26" s="308">
        <v>600655.08591038478</v>
      </c>
      <c r="F26" s="308">
        <v>430998.85971635132</v>
      </c>
      <c r="G26" s="308">
        <v>0</v>
      </c>
      <c r="H26" s="308">
        <v>430998.85971635132</v>
      </c>
    </row>
    <row r="27" spans="1:8">
      <c r="A27" s="324">
        <v>12</v>
      </c>
      <c r="B27" s="326" t="s">
        <v>606</v>
      </c>
      <c r="C27" s="308">
        <v>419994.69999999995</v>
      </c>
      <c r="D27" s="308">
        <v>485902.16</v>
      </c>
      <c r="E27" s="308">
        <v>905896.85999999987</v>
      </c>
      <c r="F27" s="308">
        <v>324677.90999999992</v>
      </c>
      <c r="G27" s="308">
        <v>424197.98</v>
      </c>
      <c r="H27" s="308">
        <v>748875.8899999999</v>
      </c>
    </row>
    <row r="28" spans="1:8">
      <c r="A28" s="324">
        <v>13</v>
      </c>
      <c r="B28" s="329" t="s">
        <v>607</v>
      </c>
      <c r="C28" s="308">
        <v>-7231404.7650707839</v>
      </c>
      <c r="D28" s="308">
        <v>-48168.94</v>
      </c>
      <c r="E28" s="308">
        <v>-7279573.7050707843</v>
      </c>
      <c r="F28" s="308">
        <v>-6799854.6193328267</v>
      </c>
      <c r="G28" s="308">
        <v>-51804.94</v>
      </c>
      <c r="H28" s="308">
        <v>-6851659.5593328271</v>
      </c>
    </row>
    <row r="29" spans="1:8">
      <c r="A29" s="324">
        <v>14</v>
      </c>
      <c r="B29" s="330" t="s">
        <v>608</v>
      </c>
      <c r="C29" s="308">
        <v>-25930725.580000002</v>
      </c>
      <c r="D29" s="308">
        <v>-132557.15</v>
      </c>
      <c r="E29" s="308">
        <v>-26063282.73</v>
      </c>
      <c r="F29" s="308">
        <v>-24364127.149999999</v>
      </c>
      <c r="G29" s="308">
        <v>-120770.01</v>
      </c>
      <c r="H29" s="308">
        <v>-24484897.16</v>
      </c>
    </row>
    <row r="30" spans="1:8">
      <c r="A30" s="324">
        <v>14.1</v>
      </c>
      <c r="B30" s="301" t="s">
        <v>609</v>
      </c>
      <c r="C30" s="308">
        <v>-23694174.960000001</v>
      </c>
      <c r="D30" s="308">
        <v>0</v>
      </c>
      <c r="E30" s="308">
        <v>-23694174.960000001</v>
      </c>
      <c r="F30" s="308">
        <v>-21909106.609999999</v>
      </c>
      <c r="G30" s="308">
        <v>0</v>
      </c>
      <c r="H30" s="308">
        <v>-21909106.609999999</v>
      </c>
    </row>
    <row r="31" spans="1:8">
      <c r="A31" s="324">
        <v>14.2</v>
      </c>
      <c r="B31" s="301" t="s">
        <v>610</v>
      </c>
      <c r="C31" s="308">
        <v>-2236550.62</v>
      </c>
      <c r="D31" s="308">
        <v>-132557.15</v>
      </c>
      <c r="E31" s="308">
        <v>-2369107.77</v>
      </c>
      <c r="F31" s="308">
        <v>-2455020.54</v>
      </c>
      <c r="G31" s="308">
        <v>-120770.01</v>
      </c>
      <c r="H31" s="308">
        <v>-2575790.5499999998</v>
      </c>
    </row>
    <row r="32" spans="1:8">
      <c r="A32" s="324">
        <v>15</v>
      </c>
      <c r="B32" s="326" t="s">
        <v>611</v>
      </c>
      <c r="C32" s="308">
        <v>-5659173</v>
      </c>
      <c r="D32" s="308">
        <v>0</v>
      </c>
      <c r="E32" s="308">
        <v>-5659173</v>
      </c>
      <c r="F32" s="308">
        <v>-4422185</v>
      </c>
      <c r="G32" s="308">
        <v>0</v>
      </c>
      <c r="H32" s="308">
        <v>-4422185</v>
      </c>
    </row>
    <row r="33" spans="1:8" ht="22.5" customHeight="1">
      <c r="A33" s="324">
        <v>16</v>
      </c>
      <c r="B33" s="299" t="s">
        <v>612</v>
      </c>
      <c r="C33" s="308">
        <v>0</v>
      </c>
      <c r="D33" s="308">
        <v>0</v>
      </c>
      <c r="E33" s="308">
        <v>0</v>
      </c>
      <c r="F33" s="308">
        <v>0</v>
      </c>
      <c r="G33" s="308">
        <v>0</v>
      </c>
      <c r="H33" s="308">
        <v>0</v>
      </c>
    </row>
    <row r="34" spans="1:8">
      <c r="A34" s="324">
        <v>17</v>
      </c>
      <c r="B34" s="326" t="s">
        <v>613</v>
      </c>
      <c r="C34" s="308">
        <v>-1562244.4203530613</v>
      </c>
      <c r="D34" s="308">
        <v>0</v>
      </c>
      <c r="E34" s="308">
        <v>-1562244.4203530613</v>
      </c>
      <c r="F34" s="308">
        <v>496338.49458663439</v>
      </c>
      <c r="G34" s="308">
        <v>0</v>
      </c>
      <c r="H34" s="308">
        <v>496338.49458663439</v>
      </c>
    </row>
    <row r="35" spans="1:8">
      <c r="A35" s="324">
        <v>17.100000000000001</v>
      </c>
      <c r="B35" s="301" t="s">
        <v>614</v>
      </c>
      <c r="C35" s="477">
        <v>159471.45156299463</v>
      </c>
      <c r="D35" s="308">
        <v>0</v>
      </c>
      <c r="E35" s="308">
        <v>159471.45156299463</v>
      </c>
      <c r="F35" s="308">
        <v>496338.49458663439</v>
      </c>
      <c r="G35" s="308">
        <v>0</v>
      </c>
      <c r="H35" s="308">
        <v>496338.49458663439</v>
      </c>
    </row>
    <row r="36" spans="1:8">
      <c r="A36" s="324">
        <v>17.2</v>
      </c>
      <c r="B36" s="301" t="s">
        <v>615</v>
      </c>
      <c r="C36" s="308">
        <v>-1721715.8719160559</v>
      </c>
      <c r="D36" s="308">
        <v>0</v>
      </c>
      <c r="E36" s="308">
        <v>-1721715.8719160559</v>
      </c>
      <c r="F36" s="308">
        <v>0</v>
      </c>
      <c r="G36" s="308">
        <v>0</v>
      </c>
      <c r="H36" s="308">
        <v>0</v>
      </c>
    </row>
    <row r="37" spans="1:8" ht="41.4" customHeight="1">
      <c r="A37" s="324">
        <v>18</v>
      </c>
      <c r="B37" s="331" t="s">
        <v>616</v>
      </c>
      <c r="C37" s="308">
        <v>-6254651.2081788601</v>
      </c>
      <c r="D37" s="308">
        <v>3055045.3726000008</v>
      </c>
      <c r="E37" s="308">
        <v>-3199605.8355788593</v>
      </c>
      <c r="F37" s="308">
        <v>-4599334.4560299274</v>
      </c>
      <c r="G37" s="308">
        <v>-158813.61358039264</v>
      </c>
      <c r="H37" s="308">
        <v>-4758148.06961032</v>
      </c>
    </row>
    <row r="38" spans="1:8">
      <c r="A38" s="324">
        <v>18.100000000000001</v>
      </c>
      <c r="B38" s="332" t="s">
        <v>617</v>
      </c>
      <c r="C38" s="308">
        <v>0</v>
      </c>
      <c r="D38" s="308">
        <v>0</v>
      </c>
      <c r="E38" s="308">
        <v>0</v>
      </c>
      <c r="F38" s="308">
        <v>0</v>
      </c>
      <c r="G38" s="308">
        <v>0</v>
      </c>
      <c r="H38" s="308">
        <v>0</v>
      </c>
    </row>
    <row r="39" spans="1:8">
      <c r="A39" s="324">
        <v>18.2</v>
      </c>
      <c r="B39" s="332" t="s">
        <v>618</v>
      </c>
      <c r="C39" s="308">
        <v>-6254651.2081788601</v>
      </c>
      <c r="D39" s="308">
        <v>3055045.3726000008</v>
      </c>
      <c r="E39" s="308">
        <v>-3199605.8355788593</v>
      </c>
      <c r="F39" s="308">
        <v>-4599334.4560299274</v>
      </c>
      <c r="G39" s="308">
        <v>-158813.61358039264</v>
      </c>
      <c r="H39" s="308">
        <v>-4758148.06961032</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5005212.3289396772</v>
      </c>
      <c r="D43" s="308">
        <v>21376768.03488325</v>
      </c>
      <c r="E43" s="308">
        <v>26381980.363822926</v>
      </c>
      <c r="F43" s="308">
        <v>6043518.7270133905</v>
      </c>
      <c r="G43" s="308">
        <v>21387657.361253824</v>
      </c>
      <c r="H43" s="308">
        <v>27431176.088267215</v>
      </c>
    </row>
    <row r="44" spans="1:8">
      <c r="A44" s="324">
        <v>23</v>
      </c>
      <c r="B44" s="333" t="s">
        <v>623</v>
      </c>
      <c r="C44" s="308">
        <v>-3980807</v>
      </c>
      <c r="D44" s="308">
        <v>0</v>
      </c>
      <c r="E44" s="308">
        <v>-3980807</v>
      </c>
      <c r="F44" s="308">
        <v>-4434534</v>
      </c>
      <c r="G44" s="308">
        <v>0</v>
      </c>
      <c r="H44" s="308">
        <v>-4434534</v>
      </c>
    </row>
    <row r="45" spans="1:8">
      <c r="A45" s="324">
        <v>24</v>
      </c>
      <c r="B45" s="334" t="s">
        <v>624</v>
      </c>
      <c r="C45" s="308">
        <v>1024405.3289396772</v>
      </c>
      <c r="D45" s="308">
        <v>21376768.03488325</v>
      </c>
      <c r="E45" s="308">
        <v>22401173.363822926</v>
      </c>
      <c r="F45" s="308">
        <v>1608984.7270133905</v>
      </c>
      <c r="G45" s="308">
        <v>21387657.361253824</v>
      </c>
      <c r="H45" s="308">
        <v>22996642.088267215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297881922.92999947</v>
      </c>
      <c r="D8" s="336">
        <v>462120454.36000043</v>
      </c>
      <c r="E8" s="336">
        <v>760002377.28999996</v>
      </c>
      <c r="F8" s="336">
        <v>272129911.03000027</v>
      </c>
      <c r="G8" s="336">
        <v>422148523.1699999</v>
      </c>
      <c r="H8" s="336">
        <v>694278434.20000017</v>
      </c>
    </row>
    <row r="9" spans="1:8">
      <c r="A9" s="309">
        <v>3.1</v>
      </c>
      <c r="B9" s="337" t="s">
        <v>184</v>
      </c>
      <c r="C9" s="336">
        <v>178924072.91999966</v>
      </c>
      <c r="D9" s="336">
        <v>462120454.36000043</v>
      </c>
      <c r="E9" s="336">
        <v>641044527.28000009</v>
      </c>
      <c r="F9" s="336">
        <v>183657336.53000033</v>
      </c>
      <c r="G9" s="336">
        <v>422148523.1699999</v>
      </c>
      <c r="H9" s="336">
        <v>605805859.70000029</v>
      </c>
    </row>
    <row r="10" spans="1:8">
      <c r="A10" s="309">
        <v>3.2</v>
      </c>
      <c r="B10" s="337" t="s">
        <v>180</v>
      </c>
      <c r="C10" s="336">
        <v>118957850.0099998</v>
      </c>
      <c r="D10" s="336">
        <v>0</v>
      </c>
      <c r="E10" s="336">
        <v>118957850.0099998</v>
      </c>
      <c r="F10" s="336">
        <v>88472574.499999925</v>
      </c>
      <c r="G10" s="336">
        <v>0</v>
      </c>
      <c r="H10" s="336">
        <v>88472574.499999925</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1681827274.9557996</v>
      </c>
      <c r="D14" s="336">
        <v>1486506842.0162008</v>
      </c>
      <c r="E14" s="336">
        <v>3168334116.9720001</v>
      </c>
      <c r="F14" s="336">
        <v>1423789034.6844299</v>
      </c>
      <c r="G14" s="336">
        <v>1310116496.5025094</v>
      </c>
      <c r="H14" s="336">
        <v>2733905531.1869392</v>
      </c>
    </row>
    <row r="15" spans="1:8">
      <c r="A15" s="309">
        <v>5.0999999999999996</v>
      </c>
      <c r="B15" s="339" t="s">
        <v>170</v>
      </c>
      <c r="C15" s="336">
        <v>17580283.049999993</v>
      </c>
      <c r="D15" s="336">
        <v>32482794.379999999</v>
      </c>
      <c r="E15" s="336">
        <v>50063077.429999992</v>
      </c>
      <c r="F15" s="336">
        <v>9761229.6300000027</v>
      </c>
      <c r="G15" s="336">
        <v>31122465.790000003</v>
      </c>
      <c r="H15" s="336">
        <v>40883695.420000002</v>
      </c>
    </row>
    <row r="16" spans="1:8">
      <c r="A16" s="309">
        <v>5.2</v>
      </c>
      <c r="B16" s="339" t="s">
        <v>169</v>
      </c>
      <c r="C16" s="336">
        <v>112696344.00999999</v>
      </c>
      <c r="D16" s="336">
        <v>2832141.9099999997</v>
      </c>
      <c r="E16" s="336">
        <v>115528485.91999999</v>
      </c>
      <c r="F16" s="336">
        <v>104359195.83</v>
      </c>
      <c r="G16" s="336">
        <v>2968381.1</v>
      </c>
      <c r="H16" s="336">
        <v>107327576.92999999</v>
      </c>
    </row>
    <row r="17" spans="1:8">
      <c r="A17" s="309">
        <v>5.3</v>
      </c>
      <c r="B17" s="339" t="s">
        <v>168</v>
      </c>
      <c r="C17" s="336">
        <v>1309085848.4999995</v>
      </c>
      <c r="D17" s="336">
        <v>1405885494.5200009</v>
      </c>
      <c r="E17" s="336">
        <v>2714971343.0200005</v>
      </c>
      <c r="F17" s="336">
        <v>1037369700.0900004</v>
      </c>
      <c r="G17" s="336">
        <v>1205076705.9299998</v>
      </c>
      <c r="H17" s="336">
        <v>2242446406.0200005</v>
      </c>
    </row>
    <row r="18" spans="1:8">
      <c r="A18" s="309" t="s">
        <v>15</v>
      </c>
      <c r="B18" s="340" t="s">
        <v>36</v>
      </c>
      <c r="C18" s="336">
        <v>751645609.31999898</v>
      </c>
      <c r="D18" s="336">
        <v>492668409.14000022</v>
      </c>
      <c r="E18" s="336">
        <v>1244314018.4599991</v>
      </c>
      <c r="F18" s="336">
        <v>601774941.75999999</v>
      </c>
      <c r="G18" s="336">
        <v>437968206.66999966</v>
      </c>
      <c r="H18" s="336">
        <v>1039743148.4299996</v>
      </c>
    </row>
    <row r="19" spans="1:8">
      <c r="A19" s="309" t="s">
        <v>16</v>
      </c>
      <c r="B19" s="340" t="s">
        <v>37</v>
      </c>
      <c r="C19" s="336">
        <v>260420515.68000019</v>
      </c>
      <c r="D19" s="336">
        <v>531380583.01000059</v>
      </c>
      <c r="E19" s="336">
        <v>791801098.69000077</v>
      </c>
      <c r="F19" s="336">
        <v>187239878.23000035</v>
      </c>
      <c r="G19" s="336">
        <v>412584578.73999989</v>
      </c>
      <c r="H19" s="336">
        <v>599824456.97000027</v>
      </c>
    </row>
    <row r="20" spans="1:8">
      <c r="A20" s="309" t="s">
        <v>17</v>
      </c>
      <c r="B20" s="340" t="s">
        <v>38</v>
      </c>
      <c r="C20" s="336">
        <v>26761221.859999992</v>
      </c>
      <c r="D20" s="336">
        <v>66754320.289999984</v>
      </c>
      <c r="E20" s="336">
        <v>93515542.149999976</v>
      </c>
      <c r="F20" s="336">
        <v>21991412.410000004</v>
      </c>
      <c r="G20" s="336">
        <v>69241622.729999989</v>
      </c>
      <c r="H20" s="336">
        <v>91233035.139999986</v>
      </c>
    </row>
    <row r="21" spans="1:8">
      <c r="A21" s="309" t="s">
        <v>18</v>
      </c>
      <c r="B21" s="340" t="s">
        <v>39</v>
      </c>
      <c r="C21" s="336">
        <v>218025556.25000024</v>
      </c>
      <c r="D21" s="336">
        <v>200017401.1400001</v>
      </c>
      <c r="E21" s="336">
        <v>418042957.39000034</v>
      </c>
      <c r="F21" s="336">
        <v>180575504.31000009</v>
      </c>
      <c r="G21" s="336">
        <v>148878162.50000012</v>
      </c>
      <c r="H21" s="336">
        <v>329453666.81000018</v>
      </c>
    </row>
    <row r="22" spans="1:8">
      <c r="A22" s="309" t="s">
        <v>19</v>
      </c>
      <c r="B22" s="340" t="s">
        <v>40</v>
      </c>
      <c r="C22" s="336">
        <v>52232945.39000003</v>
      </c>
      <c r="D22" s="336">
        <v>115064780.94000004</v>
      </c>
      <c r="E22" s="336">
        <v>167297726.33000007</v>
      </c>
      <c r="F22" s="336">
        <v>45787963.37999998</v>
      </c>
      <c r="G22" s="336">
        <v>136404135.29000014</v>
      </c>
      <c r="H22" s="336">
        <v>182192098.67000014</v>
      </c>
    </row>
    <row r="23" spans="1:8">
      <c r="A23" s="309">
        <v>5.4</v>
      </c>
      <c r="B23" s="339" t="s">
        <v>171</v>
      </c>
      <c r="C23" s="336">
        <v>153002511.96960011</v>
      </c>
      <c r="D23" s="336">
        <v>19603778.898300003</v>
      </c>
      <c r="E23" s="336">
        <v>172606290.8679001</v>
      </c>
      <c r="F23" s="336">
        <v>148056252.93611705</v>
      </c>
      <c r="G23" s="336">
        <v>28122674.57794119</v>
      </c>
      <c r="H23" s="336">
        <v>176178927.51405823</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89462287.426200017</v>
      </c>
      <c r="D26" s="336">
        <v>25702632.307899997</v>
      </c>
      <c r="E26" s="336">
        <v>115164919.73410001</v>
      </c>
      <c r="F26" s="336">
        <v>124242656.19831249</v>
      </c>
      <c r="G26" s="336">
        <v>42826269.104568318</v>
      </c>
      <c r="H26" s="336">
        <v>167068925.30288082</v>
      </c>
    </row>
    <row r="27" spans="1:8">
      <c r="A27" s="309">
        <v>6</v>
      </c>
      <c r="B27" s="341" t="s">
        <v>626</v>
      </c>
      <c r="C27" s="336">
        <v>35277741.50000003</v>
      </c>
      <c r="D27" s="336">
        <v>36328865.460000001</v>
      </c>
      <c r="E27" s="336">
        <v>71606606.960000038</v>
      </c>
      <c r="F27" s="336">
        <v>19219712.389999952</v>
      </c>
      <c r="G27" s="336">
        <v>27525660.210000008</v>
      </c>
      <c r="H27" s="336">
        <v>46745372.599999964</v>
      </c>
    </row>
    <row r="28" spans="1:8">
      <c r="A28" s="309">
        <v>7</v>
      </c>
      <c r="B28" s="341" t="s">
        <v>627</v>
      </c>
      <c r="C28" s="336">
        <v>38856389.530000009</v>
      </c>
      <c r="D28" s="336">
        <v>6794050.330000001</v>
      </c>
      <c r="E28" s="336">
        <v>45650439.860000007</v>
      </c>
      <c r="F28" s="336">
        <v>33823458.660000004</v>
      </c>
      <c r="G28" s="336">
        <v>16360379.220000001</v>
      </c>
      <c r="H28" s="336">
        <v>50183837.880000003</v>
      </c>
    </row>
    <row r="29" spans="1:8">
      <c r="A29" s="309">
        <v>8</v>
      </c>
      <c r="B29" s="341" t="s">
        <v>181</v>
      </c>
      <c r="C29" s="336">
        <v>0</v>
      </c>
      <c r="D29" s="336">
        <v>0</v>
      </c>
      <c r="E29" s="336">
        <v>0</v>
      </c>
      <c r="F29" s="336">
        <v>0</v>
      </c>
      <c r="G29" s="336">
        <v>0</v>
      </c>
      <c r="H29" s="336">
        <v>0</v>
      </c>
    </row>
    <row r="30" spans="1:8">
      <c r="A30" s="309">
        <v>9</v>
      </c>
      <c r="B30" s="342" t="s">
        <v>198</v>
      </c>
      <c r="C30" s="336">
        <v>45283000</v>
      </c>
      <c r="D30" s="336">
        <v>65650272.719999999</v>
      </c>
      <c r="E30" s="336">
        <v>110933272.72</v>
      </c>
      <c r="F30" s="336">
        <v>32254800</v>
      </c>
      <c r="G30" s="336">
        <v>87118800</v>
      </c>
      <c r="H30" s="336">
        <v>119373600</v>
      </c>
    </row>
    <row r="31" spans="1:8">
      <c r="A31" s="309">
        <v>9.1</v>
      </c>
      <c r="B31" s="343" t="s">
        <v>188</v>
      </c>
      <c r="C31" s="336">
        <v>45283000</v>
      </c>
      <c r="D31" s="336">
        <v>10183636.359999999</v>
      </c>
      <c r="E31" s="336">
        <v>55466636.359999999</v>
      </c>
      <c r="F31" s="336">
        <v>32254800</v>
      </c>
      <c r="G31" s="336">
        <v>27432000</v>
      </c>
      <c r="H31" s="336">
        <v>59686800</v>
      </c>
    </row>
    <row r="32" spans="1:8">
      <c r="A32" s="309">
        <v>9.1999999999999993</v>
      </c>
      <c r="B32" s="343" t="s">
        <v>189</v>
      </c>
      <c r="C32" s="336">
        <v>0</v>
      </c>
      <c r="D32" s="336">
        <v>55466636.359999999</v>
      </c>
      <c r="E32" s="336">
        <v>55466636.359999999</v>
      </c>
      <c r="F32" s="336">
        <v>0</v>
      </c>
      <c r="G32" s="336">
        <v>59686800</v>
      </c>
      <c r="H32" s="336">
        <v>59686800</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17788404.070000008</v>
      </c>
      <c r="D38" s="336">
        <v>4246828.6399999997</v>
      </c>
      <c r="E38" s="336">
        <v>22035232.710000008</v>
      </c>
      <c r="F38" s="336">
        <v>15498073.289999992</v>
      </c>
      <c r="G38" s="336">
        <v>6932576.7300000004</v>
      </c>
      <c r="H38" s="336">
        <v>22430650.019999992</v>
      </c>
    </row>
    <row r="39" spans="1:8">
      <c r="A39" s="309">
        <v>10.1</v>
      </c>
      <c r="B39" s="344" t="s">
        <v>195</v>
      </c>
      <c r="C39" s="336">
        <v>822792.42999999993</v>
      </c>
      <c r="D39" s="336">
        <v>0</v>
      </c>
      <c r="E39" s="336">
        <v>822792.42999999993</v>
      </c>
      <c r="F39" s="336">
        <v>1544001.3899999994</v>
      </c>
      <c r="G39" s="336">
        <v>336253.77</v>
      </c>
      <c r="H39" s="336">
        <v>1880255.1599999995</v>
      </c>
    </row>
    <row r="40" spans="1:8">
      <c r="A40" s="309">
        <v>10.199999999999999</v>
      </c>
      <c r="B40" s="344" t="s">
        <v>196</v>
      </c>
      <c r="C40" s="336">
        <v>885691.14999999991</v>
      </c>
      <c r="D40" s="336">
        <v>0</v>
      </c>
      <c r="E40" s="336">
        <v>885691.14999999991</v>
      </c>
      <c r="F40" s="336">
        <v>1310764.2100000004</v>
      </c>
      <c r="G40" s="336">
        <v>297268.86</v>
      </c>
      <c r="H40" s="336">
        <v>1608033.0700000003</v>
      </c>
    </row>
    <row r="41" spans="1:8">
      <c r="A41" s="309">
        <v>10.3</v>
      </c>
      <c r="B41" s="344" t="s">
        <v>199</v>
      </c>
      <c r="C41" s="336">
        <v>9975672.2500000056</v>
      </c>
      <c r="D41" s="336">
        <v>2811573.79</v>
      </c>
      <c r="E41" s="336">
        <v>12787246.040000007</v>
      </c>
      <c r="F41" s="336">
        <v>8780553.8799999896</v>
      </c>
      <c r="G41" s="336">
        <v>4323171.3600000003</v>
      </c>
      <c r="H41" s="336">
        <v>13103725.239999991</v>
      </c>
    </row>
    <row r="42" spans="1:8" ht="26.4">
      <c r="A42" s="309">
        <v>10.4</v>
      </c>
      <c r="B42" s="344" t="s">
        <v>200</v>
      </c>
      <c r="C42" s="336">
        <v>7812731.820000004</v>
      </c>
      <c r="D42" s="336">
        <v>1435254.8499999999</v>
      </c>
      <c r="E42" s="336">
        <v>9247986.6700000037</v>
      </c>
      <c r="F42" s="336">
        <v>6717519.410000002</v>
      </c>
      <c r="G42" s="336">
        <v>2609405.37</v>
      </c>
      <c r="H42" s="336">
        <v>9326924.7800000012</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45930</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ht="15" customHeight="1">
      <c r="A6" s="18">
        <v>1</v>
      </c>
      <c r="B6" s="213" t="s">
        <v>178</v>
      </c>
      <c r="C6" s="242">
        <v>1541681316.7569149</v>
      </c>
      <c r="D6" s="242">
        <v>1542768002.4614844</v>
      </c>
      <c r="E6" s="242">
        <v>1510848837.3731191</v>
      </c>
      <c r="F6" s="242">
        <v>1459724959.0767858</v>
      </c>
      <c r="G6" s="242">
        <v>1389765334.2910295</v>
      </c>
    </row>
    <row r="7" spans="1:7" ht="15" customHeight="1">
      <c r="A7" s="18">
        <v>1.1000000000000001</v>
      </c>
      <c r="B7" s="213" t="s">
        <v>329</v>
      </c>
      <c r="C7" s="460">
        <v>1488408209.8669012</v>
      </c>
      <c r="D7" s="460">
        <v>1482566939.1119893</v>
      </c>
      <c r="E7" s="460">
        <v>1457036903.2033718</v>
      </c>
      <c r="F7" s="460">
        <v>1412148426.376039</v>
      </c>
      <c r="G7" s="460">
        <v>1345042861.6652462</v>
      </c>
    </row>
    <row r="8" spans="1:7">
      <c r="A8" s="18" t="s">
        <v>14</v>
      </c>
      <c r="B8" s="213" t="s">
        <v>95</v>
      </c>
      <c r="C8" s="460">
        <v>5500000</v>
      </c>
      <c r="D8" s="460">
        <v>5500000</v>
      </c>
      <c r="E8" s="460">
        <v>5500000</v>
      </c>
      <c r="F8" s="460">
        <v>0</v>
      </c>
      <c r="G8" s="460">
        <v>0</v>
      </c>
    </row>
    <row r="9" spans="1:7" ht="15" customHeight="1">
      <c r="A9" s="18">
        <v>1.2</v>
      </c>
      <c r="B9" s="214" t="s">
        <v>94</v>
      </c>
      <c r="C9" s="460">
        <v>49724615.04738389</v>
      </c>
      <c r="D9" s="460">
        <v>55748150.845175155</v>
      </c>
      <c r="E9" s="460">
        <v>51382316.75637757</v>
      </c>
      <c r="F9" s="460">
        <v>46231386.300746784</v>
      </c>
      <c r="G9" s="460">
        <v>43528736.62578328</v>
      </c>
    </row>
    <row r="10" spans="1:7" ht="15" customHeight="1">
      <c r="A10" s="18">
        <v>1.3</v>
      </c>
      <c r="B10" s="213" t="s">
        <v>28</v>
      </c>
      <c r="C10" s="460">
        <v>3548491.8426299994</v>
      </c>
      <c r="D10" s="460">
        <v>4452912.5043199994</v>
      </c>
      <c r="E10" s="460">
        <v>2429617.4133699997</v>
      </c>
      <c r="F10" s="460">
        <v>1345146.4000000001</v>
      </c>
      <c r="G10" s="460">
        <v>1193736</v>
      </c>
    </row>
    <row r="11" spans="1:7" ht="15" customHeight="1">
      <c r="A11" s="18">
        <v>2</v>
      </c>
      <c r="B11" s="213" t="s">
        <v>175</v>
      </c>
      <c r="C11" s="460">
        <v>3281644.6359271007</v>
      </c>
      <c r="D11" s="460">
        <v>4543744.6059740465</v>
      </c>
      <c r="E11" s="460">
        <v>2984096.385061149</v>
      </c>
      <c r="F11" s="460">
        <v>794752.09463778266</v>
      </c>
      <c r="G11" s="460">
        <v>3577157.4302716758</v>
      </c>
    </row>
    <row r="12" spans="1:7" ht="15" customHeight="1">
      <c r="A12" s="18">
        <v>3</v>
      </c>
      <c r="B12" s="213" t="s">
        <v>176</v>
      </c>
      <c r="C12" s="460">
        <v>148245985</v>
      </c>
      <c r="D12" s="460">
        <v>148245985</v>
      </c>
      <c r="E12" s="460">
        <v>148245985</v>
      </c>
      <c r="F12" s="460">
        <v>148245985</v>
      </c>
      <c r="G12" s="460">
        <v>128535367</v>
      </c>
    </row>
    <row r="13" spans="1:7" ht="15" customHeight="1" thickBot="1">
      <c r="A13" s="20">
        <v>4</v>
      </c>
      <c r="B13" s="21" t="s">
        <v>177</v>
      </c>
      <c r="C13" s="242">
        <v>1693208946.3928421</v>
      </c>
      <c r="D13" s="242">
        <v>1695557732.0674584</v>
      </c>
      <c r="E13" s="242">
        <v>1662078918.7581804</v>
      </c>
      <c r="F13" s="242">
        <v>1608765696.1714237</v>
      </c>
      <c r="G13" s="242">
        <v>1521877858.7213011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45930</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45930</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248865443.98000002</v>
      </c>
      <c r="D8" s="346">
        <v>0</v>
      </c>
      <c r="E8" s="346">
        <v>248865443.98000002</v>
      </c>
    </row>
    <row r="9" spans="1:5" ht="14.4">
      <c r="A9" s="293">
        <v>1.1000000000000001</v>
      </c>
      <c r="B9" s="295" t="s">
        <v>530</v>
      </c>
      <c r="C9" s="346">
        <v>58777036.930000007</v>
      </c>
      <c r="D9" s="346">
        <v>0</v>
      </c>
      <c r="E9" s="346">
        <v>58777036.930000007</v>
      </c>
    </row>
    <row r="10" spans="1:5" ht="14.4">
      <c r="A10" s="293">
        <v>1.2</v>
      </c>
      <c r="B10" s="295" t="s">
        <v>531</v>
      </c>
      <c r="C10" s="346">
        <v>160067569.84</v>
      </c>
      <c r="D10" s="346">
        <v>0</v>
      </c>
      <c r="E10" s="346">
        <v>160067569.84</v>
      </c>
    </row>
    <row r="11" spans="1:5" ht="14.4">
      <c r="A11" s="293">
        <v>1.3</v>
      </c>
      <c r="B11" s="295" t="s">
        <v>532</v>
      </c>
      <c r="C11" s="346">
        <v>30020837.209999997</v>
      </c>
      <c r="D11" s="346">
        <v>0</v>
      </c>
      <c r="E11" s="346">
        <v>30020837.209999997</v>
      </c>
    </row>
    <row r="12" spans="1:5" ht="14.4">
      <c r="A12" s="293">
        <v>2</v>
      </c>
      <c r="B12" s="296" t="s">
        <v>533</v>
      </c>
      <c r="C12" s="346">
        <v>116081.80000000005</v>
      </c>
      <c r="D12" s="346">
        <v>0</v>
      </c>
      <c r="E12" s="346">
        <v>116081.80000000005</v>
      </c>
    </row>
    <row r="13" spans="1:5" ht="14.4">
      <c r="A13" s="293">
        <v>2.1</v>
      </c>
      <c r="B13" s="297" t="s">
        <v>534</v>
      </c>
      <c r="C13" s="346">
        <v>116081.80000000005</v>
      </c>
      <c r="D13" s="346">
        <v>0</v>
      </c>
      <c r="E13" s="346">
        <v>116081.80000000005</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1830422286.4367943</v>
      </c>
      <c r="D20" s="346">
        <v>0</v>
      </c>
      <c r="E20" s="346">
        <v>1830422286.4367943</v>
      </c>
    </row>
    <row r="21" spans="1:5" ht="14.4">
      <c r="A21" s="293">
        <v>6.1</v>
      </c>
      <c r="B21" s="301" t="s">
        <v>539</v>
      </c>
      <c r="C21" s="346">
        <v>217417075.02667168</v>
      </c>
      <c r="D21" s="346">
        <v>0</v>
      </c>
      <c r="E21" s="346">
        <v>217417075.02667168</v>
      </c>
    </row>
    <row r="22" spans="1:5" ht="14.4">
      <c r="A22" s="293">
        <v>6.2</v>
      </c>
      <c r="B22" s="302" t="s">
        <v>540</v>
      </c>
      <c r="C22" s="346">
        <v>1613005211.4101226</v>
      </c>
      <c r="D22" s="346">
        <v>0</v>
      </c>
      <c r="E22" s="346">
        <v>1613005211.4101226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29934320</v>
      </c>
      <c r="D25" s="346">
        <v>0</v>
      </c>
      <c r="E25" s="346">
        <v>29934320</v>
      </c>
    </row>
    <row r="26" spans="1:5" ht="14.4">
      <c r="A26" s="293">
        <v>9.1</v>
      </c>
      <c r="B26" s="301" t="s">
        <v>545</v>
      </c>
      <c r="C26" s="346">
        <v>29934320</v>
      </c>
      <c r="D26" s="346">
        <v>0</v>
      </c>
      <c r="E26" s="346">
        <v>29934320</v>
      </c>
    </row>
    <row r="27" spans="1:5" ht="14.4">
      <c r="A27" s="293">
        <v>9.1999999999999993</v>
      </c>
      <c r="B27" s="301" t="s">
        <v>546</v>
      </c>
      <c r="C27" s="346">
        <v>0</v>
      </c>
      <c r="D27" s="346">
        <v>0</v>
      </c>
      <c r="E27" s="346">
        <v>0</v>
      </c>
    </row>
    <row r="28" spans="1:5" ht="14.4">
      <c r="A28" s="293">
        <v>10</v>
      </c>
      <c r="B28" s="299" t="s">
        <v>547</v>
      </c>
      <c r="C28" s="346">
        <v>35146843</v>
      </c>
      <c r="D28" s="346">
        <v>35146843</v>
      </c>
      <c r="E28" s="346">
        <v>0</v>
      </c>
    </row>
    <row r="29" spans="1:5" ht="14.4">
      <c r="A29" s="293">
        <v>10.1</v>
      </c>
      <c r="B29" s="301" t="s">
        <v>548</v>
      </c>
      <c r="C29" s="346">
        <v>20374000</v>
      </c>
      <c r="D29" s="346">
        <v>20374000</v>
      </c>
      <c r="E29" s="346">
        <v>0</v>
      </c>
    </row>
    <row r="30" spans="1:5" ht="14.4">
      <c r="A30" s="293">
        <v>10.199999999999999</v>
      </c>
      <c r="B30" s="301" t="s">
        <v>549</v>
      </c>
      <c r="C30" s="346">
        <v>14772843</v>
      </c>
      <c r="D30" s="346">
        <v>14772843</v>
      </c>
      <c r="E30" s="346">
        <v>0</v>
      </c>
    </row>
    <row r="31" spans="1:5" ht="14.4">
      <c r="A31" s="293">
        <v>11</v>
      </c>
      <c r="B31" s="299" t="s">
        <v>550</v>
      </c>
      <c r="C31" s="346">
        <v>1153767.5397264217</v>
      </c>
      <c r="D31" s="346">
        <v>0</v>
      </c>
      <c r="E31" s="346">
        <v>1153767.5397264217</v>
      </c>
    </row>
    <row r="32" spans="1:5" ht="14.4">
      <c r="A32" s="293">
        <v>11.1</v>
      </c>
      <c r="B32" s="301" t="s">
        <v>551</v>
      </c>
      <c r="C32" s="346">
        <v>1153767.5397264217</v>
      </c>
      <c r="D32" s="346">
        <v>0</v>
      </c>
      <c r="E32" s="346">
        <v>1153767.5397264217</v>
      </c>
    </row>
    <row r="33" spans="1:7" ht="14.4">
      <c r="A33" s="293">
        <v>11.2</v>
      </c>
      <c r="B33" s="301" t="s">
        <v>552</v>
      </c>
      <c r="C33" s="346">
        <v>0</v>
      </c>
      <c r="D33" s="346">
        <v>0</v>
      </c>
      <c r="E33" s="346">
        <v>0</v>
      </c>
    </row>
    <row r="34" spans="1:7" ht="14.4">
      <c r="A34" s="293">
        <v>13</v>
      </c>
      <c r="B34" s="299" t="s">
        <v>553</v>
      </c>
      <c r="C34" s="346">
        <v>52027811.088448539</v>
      </c>
      <c r="D34" s="346">
        <v>0</v>
      </c>
      <c r="E34" s="346">
        <v>52027811.088448539</v>
      </c>
    </row>
    <row r="35" spans="1:7" ht="14.4">
      <c r="A35" s="293">
        <v>13.1</v>
      </c>
      <c r="B35" s="304" t="s">
        <v>554</v>
      </c>
      <c r="C35" s="346">
        <v>41644647</v>
      </c>
      <c r="D35" s="346">
        <v>0</v>
      </c>
      <c r="E35" s="346">
        <v>41644647</v>
      </c>
    </row>
    <row r="36" spans="1:7" ht="14.4">
      <c r="A36" s="293">
        <v>13.2</v>
      </c>
      <c r="B36" s="304" t="s">
        <v>555</v>
      </c>
      <c r="C36" s="346">
        <v>0</v>
      </c>
      <c r="D36" s="346">
        <v>0</v>
      </c>
      <c r="E36" s="346">
        <v>0</v>
      </c>
    </row>
    <row r="37" spans="1:7" ht="27" thickBot="1">
      <c r="A37" s="105"/>
      <c r="B37" s="165" t="s">
        <v>221</v>
      </c>
      <c r="C37" s="119">
        <v>2203169091.8449688</v>
      </c>
      <c r="D37" s="119">
        <v>35146843</v>
      </c>
      <c r="E37" s="119">
        <v>2168022248.8449693</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45930</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2168022248.8449693</v>
      </c>
    </row>
    <row r="6" spans="1:6">
      <c r="A6" s="41">
        <v>2.1</v>
      </c>
      <c r="B6" s="103" t="s">
        <v>201</v>
      </c>
      <c r="C6" s="94">
        <v>116962913.52539428</v>
      </c>
    </row>
    <row r="7" spans="1:6" s="24" customFormat="1" outlineLevel="1">
      <c r="A7" s="18">
        <v>2.2000000000000002</v>
      </c>
      <c r="B7" s="19" t="s">
        <v>202</v>
      </c>
      <c r="C7" s="94">
        <v>0</v>
      </c>
    </row>
    <row r="8" spans="1:6" s="24" customFormat="1">
      <c r="A8" s="18">
        <v>3</v>
      </c>
      <c r="B8" s="121" t="s">
        <v>523</v>
      </c>
      <c r="C8" s="125">
        <f>SUM(C5:C7)</f>
        <v>2284985162.3703637</v>
      </c>
    </row>
    <row r="9" spans="1:6">
      <c r="A9" s="41">
        <v>4</v>
      </c>
      <c r="B9" s="42" t="s">
        <v>48</v>
      </c>
      <c r="C9" s="94">
        <v>0</v>
      </c>
    </row>
    <row r="10" spans="1:6" s="24" customFormat="1" outlineLevel="1">
      <c r="A10" s="18">
        <v>5.0999999999999996</v>
      </c>
      <c r="B10" s="19" t="s">
        <v>203</v>
      </c>
      <c r="C10" s="94">
        <v>-59705267.691928238</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2225279894.6784353</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2025-12-18T14:18:03Z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